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529"/>
  <workbookPr filterPrivacy="1"/>
  <xr:revisionPtr revIDLastSave="2" documentId="8_{2A3FACD7-BAD0-4374-B85E-51730F7F3407}" xr6:coauthVersionLast="47" xr6:coauthVersionMax="47" xr10:uidLastSave="{F58218A8-92DE-40E2-87BF-40583CF781A0}"/>
  <bookViews>
    <workbookView xWindow="-110" yWindow="-110" windowWidth="19420" windowHeight="11500" xr2:uid="{00000000-000D-0000-FFFF-FFFF00000000}"/>
  </bookViews>
  <sheets>
    <sheet name="Requirements-based Guide"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1" i="1" l="1"/>
  <c r="J46" i="1" l="1"/>
  <c r="C45" i="1"/>
  <c r="C39" i="1"/>
  <c r="C8" i="1" l="1"/>
  <c r="C17" i="1" l="1"/>
  <c r="J47" i="1" s="1"/>
  <c r="J48" i="1" s="1"/>
  <c r="H10" i="1"/>
  <c r="H9" i="1" l="1"/>
  <c r="C33"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C17" authorId="0" shapeId="0" xr:uid="{00000000-0006-0000-0000-000001000000}">
      <text>
        <r>
          <rPr>
            <b/>
            <sz val="9"/>
            <color indexed="81"/>
            <rFont val="Tahoma"/>
            <family val="2"/>
          </rPr>
          <t>Author:</t>
        </r>
        <r>
          <rPr>
            <sz val="9"/>
            <color indexed="81"/>
            <rFont val="Tahoma"/>
            <family val="2"/>
          </rPr>
          <t xml:space="preserve">
This function does NOT check the grade requirement for math courses</t>
        </r>
      </text>
    </comment>
    <comment ref="F18" authorId="0" shapeId="0" xr:uid="{00000000-0006-0000-0000-000002000000}">
      <text>
        <r>
          <rPr>
            <b/>
            <sz val="9"/>
            <color indexed="81"/>
            <rFont val="Tahoma"/>
            <family val="2"/>
          </rPr>
          <t>Preq: ECO 111 or ECO 112</t>
        </r>
      </text>
    </comment>
  </commentList>
</comments>
</file>

<file path=xl/sharedStrings.xml><?xml version="1.0" encoding="utf-8"?>
<sst xmlns="http://schemas.openxmlformats.org/spreadsheetml/2006/main" count="101" uniqueCount="97">
  <si>
    <t>Principles of Macroeconomics</t>
  </si>
  <si>
    <t xml:space="preserve">Principles of Microeconomics     </t>
  </si>
  <si>
    <t>CSC 112 or GEO 104</t>
  </si>
  <si>
    <t>Any 200 level WRT course</t>
  </si>
  <si>
    <t>NAME:</t>
  </si>
  <si>
    <t>ADVISING GUIDE</t>
  </si>
  <si>
    <t>ID#:</t>
  </si>
  <si>
    <t>Financial Accounting</t>
  </si>
  <si>
    <t>Managerial Accounting</t>
  </si>
  <si>
    <t>Business Analytics I</t>
  </si>
  <si>
    <t>Legal Environ of Business</t>
  </si>
  <si>
    <t>SPK 208 or 230 (S)</t>
  </si>
  <si>
    <t>Science Elective</t>
  </si>
  <si>
    <t>Principles of Marketing</t>
  </si>
  <si>
    <t>Corporate Finance</t>
  </si>
  <si>
    <t>Free Elective</t>
  </si>
  <si>
    <t>Business Analytics II</t>
  </si>
  <si>
    <t>Production Operations</t>
  </si>
  <si>
    <t>Prin of Management</t>
  </si>
  <si>
    <t>Distributive Requirements</t>
  </si>
  <si>
    <t xml:space="preserve">MGT 200 </t>
  </si>
  <si>
    <t>ECO 251</t>
  </si>
  <si>
    <t>ACC 201</t>
  </si>
  <si>
    <t>ACC 202</t>
  </si>
  <si>
    <t>BLA 201</t>
  </si>
  <si>
    <t>MKT 250</t>
  </si>
  <si>
    <t>ECO 111</t>
  </si>
  <si>
    <t>FYE 100</t>
  </si>
  <si>
    <t>ECO 112</t>
  </si>
  <si>
    <t xml:space="preserve">FIN 325 </t>
  </si>
  <si>
    <t xml:space="preserve">ECO 351    </t>
  </si>
  <si>
    <t>MGT 499</t>
  </si>
  <si>
    <t>MGT 313</t>
  </si>
  <si>
    <t>MGT 341</t>
  </si>
  <si>
    <r>
      <rPr>
        <i/>
        <sz val="9"/>
        <color theme="1"/>
        <rFont val="Times New Roman"/>
        <family val="1"/>
      </rPr>
      <t>Recommended courses:</t>
    </r>
    <r>
      <rPr>
        <b/>
        <sz val="9"/>
        <color theme="1"/>
        <rFont val="Times New Roman"/>
        <family val="1"/>
      </rPr>
      <t xml:space="preserve"> </t>
    </r>
    <r>
      <rPr>
        <sz val="9"/>
        <color theme="1"/>
        <rFont val="Times New Roman"/>
        <family val="1"/>
      </rPr>
      <t>Anthropology - ANT 102 or 103; Psychology - PSY 100; Sociology - SOC 200 or 240; Geography - GEO 101 or 103; Government - PSC 100, 101, or 213</t>
    </r>
  </si>
  <si>
    <r>
      <rPr>
        <i/>
        <sz val="9"/>
        <color theme="1"/>
        <rFont val="Times New Roman"/>
        <family val="1"/>
      </rPr>
      <t>Recommended courses:</t>
    </r>
    <r>
      <rPr>
        <b/>
        <sz val="9"/>
        <color theme="1"/>
        <rFont val="Times New Roman"/>
        <family val="1"/>
      </rPr>
      <t xml:space="preserve"> </t>
    </r>
    <r>
      <rPr>
        <sz val="9"/>
        <color theme="1"/>
        <rFont val="Times New Roman"/>
        <family val="1"/>
      </rPr>
      <t>Literature – LIT 165, CLS 165, 260, or 261; History - HIS 101, 102, 150, 151 or 152</t>
    </r>
  </si>
  <si>
    <t>Unused Courses</t>
  </si>
  <si>
    <t>Credits</t>
  </si>
  <si>
    <t>Grade</t>
  </si>
  <si>
    <t>In-progress</t>
  </si>
  <si>
    <t>Type</t>
  </si>
  <si>
    <t>Course Summary</t>
  </si>
  <si>
    <t>Passed</t>
  </si>
  <si>
    <t xml:space="preserve">Business Policy (S)(W) </t>
  </si>
  <si>
    <t xml:space="preserve">Business and Society (E)(W) </t>
  </si>
  <si>
    <t>Business Core Requirements (21 credits)</t>
  </si>
  <si>
    <t>To apply for their business major, PRE-BUSINESS students must:  (1) Complete ECO 111, ECO 112, ECO 251, MGT 200, MKT 250 and ACC 201 with a C or better; (2) Pass and complete both MAT 113 and MAT 143 with a C or better in at least one of them.  If a student is placed directly into MAT 143 and receives a C or higher or has completed MAT 161 or MAT 162 with a C or better, then the student does not have to take MAT 113 (replaced as a free elective); (3) Maintain a minimum Cumulative GPA of 2.50; and (4) Complete at least 45 credit hours.  These requirements must be met in order to matriculate into any business major and to register for 300 and 400 level business courses.  The same rules apply to transfer students – both internal (those from within the University) and external (those from a non-WCU institution).</t>
  </si>
  <si>
    <t>Elective Requirements</t>
  </si>
  <si>
    <r>
      <rPr>
        <b/>
        <sz val="9"/>
        <color theme="1"/>
        <rFont val="Times New Roman"/>
        <family val="1"/>
      </rPr>
      <t xml:space="preserve">Science (6 credits): </t>
    </r>
    <r>
      <rPr>
        <sz val="9"/>
        <color theme="1"/>
        <rFont val="Times New Roman"/>
        <family val="1"/>
      </rPr>
      <t>Two science courses from differing science disciplines are required in the business program. Either CSC 112 or GEO 104 is required. Select one course from the following science disciplines: Biology, Chemistry, Earth Science, Physics, or Computer Science.</t>
    </r>
  </si>
  <si>
    <r>
      <rPr>
        <b/>
        <sz val="9"/>
        <color theme="1"/>
        <rFont val="Times New Roman"/>
        <family val="1"/>
      </rPr>
      <t xml:space="preserve">Humanities (6 credits): </t>
    </r>
    <r>
      <rPr>
        <sz val="9"/>
        <color theme="1"/>
        <rFont val="Times New Roman"/>
        <family val="1"/>
      </rPr>
      <t>Two humanities courses from differing humanities disciplines are required in the business program. One course in philosophy (either PHI101 or 150 or 180) is required in the business program. Select one additional course in literature or history.</t>
    </r>
  </si>
  <si>
    <t>Course Code</t>
  </si>
  <si>
    <t>Need repeat</t>
  </si>
  <si>
    <t>Count</t>
  </si>
  <si>
    <t>(The course summary table does not count any unused courses)</t>
  </si>
  <si>
    <t>Calculus – MAT 143 or 161</t>
  </si>
  <si>
    <t>For Advisor Use</t>
  </si>
  <si>
    <t>First Year Experience</t>
  </si>
  <si>
    <t>Eff. Writing I (WRT 120 or 123)</t>
  </si>
  <si>
    <t>Social Science Elective (Excl. ECO)</t>
  </si>
  <si>
    <t>Humanities Elective (Excl. PHI)</t>
  </si>
  <si>
    <t>Interdisciplinary Elective ("I" Designator)</t>
  </si>
  <si>
    <t>Diversity Elective ("J" Designator)</t>
  </si>
  <si>
    <t xml:space="preserve">Choose any course within the West Chester University. </t>
  </si>
  <si>
    <t>MIS 300</t>
  </si>
  <si>
    <t>EFFECTIVE FOR STUDENTS ENTERING MAJOR FALL 2023</t>
  </si>
  <si>
    <t>Pre-Business Requirements (21 credits)</t>
  </si>
  <si>
    <t>General Education Requirements (40 credits)</t>
  </si>
  <si>
    <t>PHI 101/150/180 (PHI 180 is J &amp; E)</t>
  </si>
  <si>
    <t>Arts Elective</t>
  </si>
  <si>
    <t xml:space="preserve">To qualify for graduation, a student must take at least 30 of their last 60 credits at West Chester University.  In addition, a student must take at least 50% of the courses in their major at West Chester University. For active-duty service members, the academic residency requirements will not exceed 25% of the undergraduate degree program.  A minimum GPA of 2.5 is required to graduate. 
</t>
  </si>
  <si>
    <t xml:space="preserve">A minimum grade of C must be attained in all pre-business, business core, and MAJOR AREA courses. Any of these courses in which a grade of C is not earned must be repeated until a grade of C or better is earned.
</t>
  </si>
  <si>
    <r>
      <rPr>
        <b/>
        <sz val="9"/>
        <color theme="1"/>
        <rFont val="Times New Roman"/>
        <family val="1"/>
      </rPr>
      <t xml:space="preserve">The Arts (3 credits): </t>
    </r>
    <r>
      <rPr>
        <sz val="9"/>
        <color theme="1"/>
        <rFont val="Times New Roman"/>
        <family val="1"/>
      </rPr>
      <t>One arts course is required in the business program. Select one arts course from one of the following areas: art, cinematography, dance, music, photography, and theatre.</t>
    </r>
  </si>
  <si>
    <r>
      <rPr>
        <b/>
        <sz val="9"/>
        <color theme="1"/>
        <rFont val="Times New Roman"/>
        <family val="1"/>
      </rPr>
      <t xml:space="preserve">Diversity Requirement (3 credits) </t>
    </r>
    <r>
      <rPr>
        <sz val="9"/>
        <color theme="1"/>
        <rFont val="Times New Roman"/>
        <family val="1"/>
      </rPr>
      <t xml:space="preserve">A diversity course (J) is required for all students regardless of credits transferred. Diversity courses can simultaneously fulfill another degree requirement or distributive requirement in the General Education curriculum. </t>
    </r>
  </si>
  <si>
    <r>
      <rPr>
        <b/>
        <sz val="9"/>
        <color theme="1"/>
        <rFont val="Times New Roman"/>
        <family val="1"/>
      </rPr>
      <t xml:space="preserve">Interdisciplinary Requirement (3 credits) </t>
    </r>
    <r>
      <rPr>
        <sz val="9"/>
        <color theme="1"/>
        <rFont val="Times New Roman"/>
        <family val="1"/>
      </rPr>
      <t>An interdisciplinary course (I) is required for all students regardless of credits transferred. Interdisciplinary courses cannot be used to fulfill a general education requirement in other distributive areas (science, behavioral and social sciences, humanities and the arts). In addition, an “I” course cannot simultaneously satisfy both the “I” and “J” requirements.</t>
    </r>
  </si>
  <si>
    <r>
      <t xml:space="preserve">Writing Emphasis Courses (9 credits) </t>
    </r>
    <r>
      <rPr>
        <sz val="9"/>
        <color theme="1"/>
        <rFont val="Times New Roman"/>
        <family val="1"/>
      </rPr>
      <t>All students who take their entire general education program at WCU must complete three approved writing emphasis courses. Writing Emphasis Courses are marked as (W) in this advising guide.</t>
    </r>
  </si>
  <si>
    <r>
      <t xml:space="preserve">Speaking Emphasis Courses (6-9 credits) </t>
    </r>
    <r>
      <rPr>
        <sz val="9"/>
        <color theme="1"/>
        <rFont val="Times New Roman"/>
        <family val="1"/>
      </rPr>
      <t>All students who take their entire general education program at WCU must complete three approved speaking emphasis courses (one waived for first year admits fall 19 through spring 22). Speaking Emphasis Courses are marked as (S) in this advising guide</t>
    </r>
  </si>
  <si>
    <t>Intro. Mgt. Info. Systems</t>
  </si>
  <si>
    <t>SCM 351</t>
  </si>
  <si>
    <t>Supply Chain Mgt</t>
  </si>
  <si>
    <t>SCM 381</t>
  </si>
  <si>
    <t>Quality Management</t>
  </si>
  <si>
    <t>SCM 391</t>
  </si>
  <si>
    <t>Procurement</t>
  </si>
  <si>
    <t xml:space="preserve"> </t>
  </si>
  <si>
    <t>SCM 388 or SCM 499</t>
  </si>
  <si>
    <t>Electives (15 credits)</t>
  </si>
  <si>
    <t>SCM 361 or SCM 487</t>
  </si>
  <si>
    <t>BME 110</t>
  </si>
  <si>
    <t>Intro. Biomedical Engineering</t>
  </si>
  <si>
    <t>BME 450</t>
  </si>
  <si>
    <t>Intro. Regulatory and GMP</t>
  </si>
  <si>
    <t>Major Requirements (24 credits)</t>
  </si>
  <si>
    <t>Free Electives (15 credits)</t>
  </si>
  <si>
    <t xml:space="preserve">B.S. in Supply Chain Management - Healthcare SCM Concentration </t>
  </si>
  <si>
    <r>
      <rPr>
        <i/>
        <sz val="9"/>
        <color theme="1"/>
        <rFont val="Times New Roman"/>
        <family val="1"/>
      </rPr>
      <t>Recommended courses:</t>
    </r>
    <r>
      <rPr>
        <sz val="9"/>
        <color theme="1"/>
        <rFont val="Times New Roman"/>
        <family val="1"/>
      </rPr>
      <t xml:space="preserve"> Biology - BIO 100 or BIO 110; Physics - PHY 100, 105, 130, 140, 170 or 180; Earth Science - ESS101 or 111; Chemistry - CHE 100, 102, 103, 104, 105, 106 or 107; Computer Science - CSC 110, 115, or 141</t>
    </r>
  </si>
  <si>
    <r>
      <rPr>
        <b/>
        <sz val="9"/>
        <color theme="1"/>
        <rFont val="Times New Roman"/>
        <family val="1"/>
      </rPr>
      <t xml:space="preserve">Behavioral and Social Science (6 credits): </t>
    </r>
    <r>
      <rPr>
        <sz val="9"/>
        <color theme="1"/>
        <rFont val="Times New Roman"/>
        <family val="1"/>
      </rPr>
      <t>Two behavioral and social sciences courses from differing disciplines outside of their major department are required in the business program. Both ECO111 and ECO112 are required in the business program; one of which will satisfy a social science requirement for non-economics majors. Select one additional course from one of the following areas: Anthropology, Sociology, Geography, Psychology, or Government. Economics majors must select two courses - one from each of two different areas.</t>
    </r>
  </si>
  <si>
    <t>MAT 112/113/115/131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</si>
</sst>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sz val="10"/>
      <color theme="1"/>
      <name val="Times New Roman"/>
      <family val="1"/>
    </font>
    <font>
      <sz val="12"/>
      <color theme="1"/>
      <name val="Times New Roman"/>
      <family val="1"/>
    </font>
    <font>
      <sz val="9"/>
      <color theme="1"/>
      <name val="Times New Roman"/>
      <family val="1"/>
    </font>
    <font>
      <u/>
      <sz val="10"/>
      <color theme="1"/>
      <name val="Times New Roman"/>
      <family val="1"/>
    </font>
    <font>
      <b/>
      <u/>
      <sz val="10"/>
      <color theme="1"/>
      <name val="Times New Roman"/>
      <family val="1"/>
    </font>
    <font>
      <b/>
      <sz val="12"/>
      <color theme="1"/>
      <name val="Times New Roman"/>
      <family val="1"/>
    </font>
    <font>
      <sz val="10"/>
      <color theme="0"/>
      <name val="Times New Roman"/>
      <family val="1"/>
    </font>
    <font>
      <b/>
      <sz val="9"/>
      <color theme="1"/>
      <name val="Times New Roman"/>
      <family val="1"/>
    </font>
    <font>
      <i/>
      <sz val="9"/>
      <color theme="1"/>
      <name val="Times New Roman"/>
      <family val="1"/>
    </font>
    <font>
      <sz val="9"/>
      <color indexed="81"/>
      <name val="Tahoma"/>
      <family val="2"/>
    </font>
    <font>
      <b/>
      <sz val="9"/>
      <color indexed="81"/>
      <name val="Tahoma"/>
      <family val="2"/>
    </font>
    <font>
      <b/>
      <sz val="10"/>
      <color theme="1"/>
      <name val="Times New Roman"/>
      <family val="1"/>
    </font>
    <font>
      <b/>
      <sz val="10"/>
      <color rgb="FFFF0000"/>
      <name val="Times New Roman"/>
      <family val="1"/>
    </font>
  </fonts>
  <fills count="7">
    <fill>
      <patternFill patternType="none"/>
    </fill>
    <fill>
      <patternFill patternType="gray125"/>
    </fill>
    <fill>
      <patternFill patternType="solid">
        <fgColor theme="3" tint="0.39997558519241921"/>
        <bgColor indexed="64"/>
      </patternFill>
    </fill>
    <fill>
      <patternFill patternType="solid">
        <fgColor theme="3" tint="0.59999389629810485"/>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bgColor indexed="64"/>
      </patternFill>
    </fill>
  </fills>
  <borders count="11">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66">
    <xf numFmtId="0" fontId="0" fillId="0" borderId="0" xfId="0"/>
    <xf numFmtId="0" fontId="2" fillId="0" borderId="0" xfId="0" applyFont="1" applyAlignment="1">
      <alignment horizontal="center" vertical="center"/>
    </xf>
    <xf numFmtId="0" fontId="2" fillId="0" borderId="0" xfId="0" applyFont="1" applyAlignment="1">
      <alignment vertical="center"/>
    </xf>
    <xf numFmtId="0" fontId="3" fillId="0" borderId="0" xfId="0" applyFont="1" applyAlignment="1">
      <alignment vertical="center" wrapText="1"/>
    </xf>
    <xf numFmtId="0" fontId="6" fillId="0" borderId="0" xfId="0" applyFont="1" applyAlignment="1">
      <alignment horizontal="center" vertical="center"/>
    </xf>
    <xf numFmtId="0" fontId="1" fillId="0" borderId="0" xfId="0" applyFont="1" applyAlignment="1">
      <alignment vertical="center"/>
    </xf>
    <xf numFmtId="0" fontId="4" fillId="0" borderId="0" xfId="0" applyFont="1" applyAlignment="1">
      <alignment vertical="center"/>
    </xf>
    <xf numFmtId="0" fontId="1" fillId="0" borderId="1" xfId="0" applyFont="1" applyBorder="1" applyAlignment="1">
      <alignment horizontal="center" vertical="center"/>
    </xf>
    <xf numFmtId="0" fontId="1" fillId="0" borderId="0" xfId="0" applyFont="1"/>
    <xf numFmtId="0" fontId="12" fillId="0" borderId="0" xfId="0" applyFont="1" applyAlignment="1">
      <alignment horizontal="left" vertical="center"/>
    </xf>
    <xf numFmtId="0" fontId="1" fillId="0" borderId="0" xfId="0" applyFont="1" applyAlignment="1">
      <alignment horizontal="center" vertical="center"/>
    </xf>
    <xf numFmtId="0" fontId="1" fillId="0" borderId="0" xfId="0" applyFont="1" applyAlignment="1">
      <alignment horizontal="left" vertical="center"/>
    </xf>
    <xf numFmtId="0" fontId="3" fillId="0" borderId="0" xfId="0" applyFont="1" applyAlignment="1">
      <alignment horizontal="center" vertical="center" wrapText="1"/>
    </xf>
    <xf numFmtId="0" fontId="3" fillId="0" borderId="1" xfId="0" applyFont="1" applyBorder="1" applyAlignment="1">
      <alignment horizontal="left"/>
    </xf>
    <xf numFmtId="0" fontId="8" fillId="0" borderId="0" xfId="0" applyFont="1" applyAlignment="1">
      <alignment horizontal="center" vertical="center"/>
    </xf>
    <xf numFmtId="0" fontId="7" fillId="3" borderId="5" xfId="0" applyFont="1" applyFill="1" applyBorder="1" applyAlignment="1">
      <alignment horizontal="center" vertical="center"/>
    </xf>
    <xf numFmtId="0" fontId="7" fillId="3" borderId="6" xfId="0" applyFont="1" applyFill="1" applyBorder="1" applyAlignment="1">
      <alignment horizontal="center" vertical="center"/>
    </xf>
    <xf numFmtId="0" fontId="1" fillId="4" borderId="0" xfId="0" applyFont="1" applyFill="1" applyAlignment="1">
      <alignment horizontal="center" vertical="center"/>
    </xf>
    <xf numFmtId="0" fontId="1" fillId="4" borderId="6" xfId="0" applyFont="1" applyFill="1" applyBorder="1" applyAlignment="1">
      <alignment horizontal="center" vertical="center"/>
    </xf>
    <xf numFmtId="0" fontId="1" fillId="4" borderId="1" xfId="0" applyFont="1" applyFill="1" applyBorder="1" applyAlignment="1">
      <alignment horizontal="center" vertical="center"/>
    </xf>
    <xf numFmtId="0" fontId="1" fillId="4" borderId="8" xfId="0" applyFont="1" applyFill="1" applyBorder="1" applyAlignment="1">
      <alignment horizontal="center" vertical="center"/>
    </xf>
    <xf numFmtId="0" fontId="7" fillId="3" borderId="2" xfId="0" applyFont="1" applyFill="1" applyBorder="1" applyAlignment="1">
      <alignment horizontal="center" vertical="center"/>
    </xf>
    <xf numFmtId="0" fontId="7" fillId="3" borderId="3" xfId="0" applyFont="1" applyFill="1" applyBorder="1" applyAlignment="1">
      <alignment horizontal="center" vertical="center"/>
    </xf>
    <xf numFmtId="0" fontId="7" fillId="3" borderId="4" xfId="0" applyFont="1" applyFill="1" applyBorder="1" applyAlignment="1">
      <alignment horizontal="center" vertical="center"/>
    </xf>
    <xf numFmtId="0" fontId="1" fillId="6" borderId="5" xfId="0" applyFont="1" applyFill="1" applyBorder="1" applyAlignment="1">
      <alignment horizontal="left" vertical="center"/>
    </xf>
    <xf numFmtId="0" fontId="1" fillId="6" borderId="7" xfId="0" applyFont="1" applyFill="1" applyBorder="1" applyAlignment="1">
      <alignment horizontal="left" vertical="center"/>
    </xf>
    <xf numFmtId="0" fontId="1" fillId="4" borderId="10" xfId="0" applyFont="1" applyFill="1" applyBorder="1" applyAlignment="1">
      <alignment horizontal="center" vertical="center"/>
    </xf>
    <xf numFmtId="0" fontId="1" fillId="4" borderId="5" xfId="0" applyFont="1" applyFill="1" applyBorder="1" applyAlignment="1">
      <alignment horizontal="center" vertical="center"/>
    </xf>
    <xf numFmtId="0" fontId="1" fillId="4" borderId="7" xfId="0" applyFont="1" applyFill="1" applyBorder="1" applyAlignment="1">
      <alignment horizontal="center" vertical="center"/>
    </xf>
    <xf numFmtId="0" fontId="13" fillId="0" borderId="0" xfId="0" applyFont="1" applyAlignment="1">
      <alignment vertical="center"/>
    </xf>
    <xf numFmtId="0" fontId="2" fillId="0" borderId="0" xfId="0" applyFont="1" applyAlignment="1">
      <alignment horizontal="left" vertical="center"/>
    </xf>
    <xf numFmtId="0" fontId="12" fillId="0" borderId="0" xfId="0" applyFont="1" applyAlignment="1">
      <alignment horizontal="center" vertical="center"/>
    </xf>
    <xf numFmtId="0" fontId="12" fillId="0" borderId="0" xfId="0" applyFont="1" applyAlignment="1">
      <alignment horizontal="left" vertical="center"/>
    </xf>
    <xf numFmtId="0" fontId="1" fillId="5" borderId="2" xfId="0" applyFont="1" applyFill="1" applyBorder="1" applyAlignment="1">
      <alignment horizontal="left" vertical="center" wrapText="1"/>
    </xf>
    <xf numFmtId="0" fontId="1" fillId="5" borderId="3" xfId="0" applyFont="1" applyFill="1" applyBorder="1" applyAlignment="1">
      <alignment horizontal="left" vertical="center" wrapText="1"/>
    </xf>
    <xf numFmtId="0" fontId="1" fillId="5" borderId="4" xfId="0" applyFont="1" applyFill="1" applyBorder="1" applyAlignment="1">
      <alignment horizontal="left" vertical="center" wrapText="1"/>
    </xf>
    <xf numFmtId="0" fontId="1" fillId="5" borderId="5" xfId="0" applyFont="1" applyFill="1" applyBorder="1" applyAlignment="1">
      <alignment horizontal="left" vertical="center" wrapText="1"/>
    </xf>
    <xf numFmtId="0" fontId="1" fillId="5" borderId="0" xfId="0" applyFont="1" applyFill="1" applyAlignment="1">
      <alignment horizontal="left" vertical="center" wrapText="1"/>
    </xf>
    <xf numFmtId="0" fontId="1" fillId="5" borderId="6" xfId="0" applyFont="1" applyFill="1" applyBorder="1" applyAlignment="1">
      <alignment horizontal="left" vertical="center" wrapText="1"/>
    </xf>
    <xf numFmtId="0" fontId="1" fillId="5" borderId="7" xfId="0" applyFont="1" applyFill="1" applyBorder="1" applyAlignment="1">
      <alignment horizontal="left" vertical="center" wrapText="1"/>
    </xf>
    <xf numFmtId="0" fontId="1" fillId="5" borderId="1" xfId="0" applyFont="1" applyFill="1" applyBorder="1" applyAlignment="1">
      <alignment horizontal="left" vertical="center" wrapText="1"/>
    </xf>
    <xf numFmtId="0" fontId="1" fillId="5" borderId="8" xfId="0" applyFont="1" applyFill="1" applyBorder="1" applyAlignment="1">
      <alignment horizontal="left" vertical="center" wrapText="1"/>
    </xf>
    <xf numFmtId="0" fontId="8" fillId="5" borderId="9" xfId="0" applyFont="1" applyFill="1" applyBorder="1" applyAlignment="1">
      <alignment horizontal="center" vertical="center"/>
    </xf>
    <xf numFmtId="0" fontId="8" fillId="0" borderId="0" xfId="0" applyFont="1" applyAlignment="1">
      <alignment horizontal="left" vertical="center" wrapText="1"/>
    </xf>
    <xf numFmtId="0" fontId="7" fillId="2" borderId="2" xfId="0" applyFont="1" applyFill="1" applyBorder="1" applyAlignment="1">
      <alignment horizontal="center" vertical="center"/>
    </xf>
    <xf numFmtId="0" fontId="7" fillId="2" borderId="4" xfId="0" applyFont="1" applyFill="1" applyBorder="1" applyAlignment="1">
      <alignment horizontal="center" vertical="center"/>
    </xf>
    <xf numFmtId="0" fontId="2" fillId="0" borderId="0" xfId="0" applyFont="1" applyAlignment="1">
      <alignment horizontal="center" vertical="center"/>
    </xf>
    <xf numFmtId="0" fontId="6" fillId="0" borderId="0" xfId="0" applyFont="1" applyAlignment="1">
      <alignment horizontal="center" vertical="center"/>
    </xf>
    <xf numFmtId="0" fontId="1" fillId="0" borderId="1" xfId="0" applyFont="1" applyBorder="1" applyAlignment="1">
      <alignment horizontal="center" vertical="center"/>
    </xf>
    <xf numFmtId="0" fontId="5" fillId="0" borderId="0" xfId="0" applyFont="1" applyAlignment="1">
      <alignment horizontal="center" vertical="center"/>
    </xf>
    <xf numFmtId="0" fontId="3" fillId="0" borderId="0" xfId="0" applyFont="1" applyAlignment="1">
      <alignment horizontal="left"/>
    </xf>
    <xf numFmtId="0" fontId="7" fillId="2" borderId="3" xfId="0" applyFont="1" applyFill="1" applyBorder="1" applyAlignment="1">
      <alignment horizontal="center" vertical="center"/>
    </xf>
    <xf numFmtId="0" fontId="3" fillId="0" borderId="0" xfId="0" applyFont="1" applyAlignment="1">
      <alignment horizontal="left" vertical="center" wrapText="1"/>
    </xf>
    <xf numFmtId="0" fontId="2" fillId="5" borderId="5" xfId="0" applyFont="1" applyFill="1" applyBorder="1" applyAlignment="1">
      <alignment horizontal="center" vertical="center"/>
    </xf>
    <xf numFmtId="0" fontId="2" fillId="5" borderId="0" xfId="0" applyFont="1" applyFill="1" applyAlignment="1">
      <alignment horizontal="center" vertical="center"/>
    </xf>
    <xf numFmtId="0" fontId="2" fillId="5" borderId="6" xfId="0" applyFont="1" applyFill="1" applyBorder="1" applyAlignment="1">
      <alignment horizontal="center" vertical="center"/>
    </xf>
    <xf numFmtId="0" fontId="8" fillId="0" borderId="0" xfId="0" applyFont="1" applyAlignment="1">
      <alignment horizontal="left" vertical="center"/>
    </xf>
    <xf numFmtId="0" fontId="1" fillId="5" borderId="2" xfId="0" applyFont="1" applyFill="1" applyBorder="1" applyAlignment="1">
      <alignment horizontal="left" vertical="top" wrapText="1"/>
    </xf>
    <xf numFmtId="0" fontId="1" fillId="5" borderId="3" xfId="0" applyFont="1" applyFill="1" applyBorder="1" applyAlignment="1">
      <alignment horizontal="left" vertical="top" wrapText="1"/>
    </xf>
    <xf numFmtId="0" fontId="1" fillId="5" borderId="4" xfId="0" applyFont="1" applyFill="1" applyBorder="1" applyAlignment="1">
      <alignment horizontal="left" vertical="top" wrapText="1"/>
    </xf>
    <xf numFmtId="0" fontId="1" fillId="5" borderId="5" xfId="0" applyFont="1" applyFill="1" applyBorder="1" applyAlignment="1">
      <alignment horizontal="left" vertical="top" wrapText="1"/>
    </xf>
    <xf numFmtId="0" fontId="1" fillId="5" borderId="0" xfId="0" applyFont="1" applyFill="1" applyAlignment="1">
      <alignment horizontal="left" vertical="top" wrapText="1"/>
    </xf>
    <xf numFmtId="0" fontId="1" fillId="5" borderId="6" xfId="0" applyFont="1" applyFill="1" applyBorder="1" applyAlignment="1">
      <alignment horizontal="left" vertical="top" wrapText="1"/>
    </xf>
    <xf numFmtId="0" fontId="1" fillId="5" borderId="7" xfId="0" applyFont="1" applyFill="1" applyBorder="1" applyAlignment="1">
      <alignment horizontal="left" vertical="top" wrapText="1"/>
    </xf>
    <xf numFmtId="0" fontId="1" fillId="5" borderId="1" xfId="0" applyFont="1" applyFill="1" applyBorder="1" applyAlignment="1">
      <alignment horizontal="left" vertical="top" wrapText="1"/>
    </xf>
    <xf numFmtId="0" fontId="1" fillId="5" borderId="8" xfId="0" applyFont="1" applyFill="1" applyBorder="1" applyAlignment="1">
      <alignment horizontal="left" vertical="top" wrapText="1"/>
    </xf>
  </cellXfs>
  <cellStyles count="1">
    <cellStyle name="Normal" xfId="0" builtinId="0"/>
  </cellStyles>
  <dxfs count="10">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17"/>
  <sheetViews>
    <sheetView showGridLines="0" tabSelected="1" workbookViewId="0">
      <selection activeCell="B10" sqref="B10"/>
    </sheetView>
  </sheetViews>
  <sheetFormatPr defaultRowHeight="11.5" customHeight="1" x14ac:dyDescent="0.35"/>
  <cols>
    <col min="1" max="1" width="8.08984375" style="1" customWidth="1"/>
    <col min="2" max="2" width="27.26953125" style="2" customWidth="1"/>
    <col min="3" max="3" width="5.90625" style="1" customWidth="1"/>
    <col min="4" max="4" width="2.453125" style="2" customWidth="1"/>
    <col min="5" max="5" width="8.08984375" style="1" customWidth="1"/>
    <col min="6" max="6" width="31.1796875" style="2" customWidth="1"/>
    <col min="7" max="7" width="6.81640625" style="1" customWidth="1"/>
    <col min="8" max="8" width="4.90625" style="2" customWidth="1"/>
    <col min="9" max="9" width="13.36328125" style="2" customWidth="1"/>
    <col min="10" max="10" width="10" style="2" customWidth="1"/>
    <col min="11" max="16384" width="8.7265625" style="2"/>
  </cols>
  <sheetData>
    <row r="1" spans="1:9" ht="11.5" customHeight="1" x14ac:dyDescent="0.35">
      <c r="A1" s="46"/>
      <c r="B1" s="46"/>
      <c r="C1" s="46"/>
      <c r="D1" s="46"/>
      <c r="E1" s="46"/>
      <c r="F1" s="46"/>
      <c r="G1" s="46"/>
    </row>
    <row r="2" spans="1:9" ht="11.5" customHeight="1" x14ac:dyDescent="0.35">
      <c r="A2" s="47" t="s">
        <v>93</v>
      </c>
      <c r="B2" s="47"/>
      <c r="C2" s="47"/>
      <c r="D2" s="47"/>
      <c r="E2" s="47"/>
      <c r="F2" s="47"/>
      <c r="G2" s="47"/>
    </row>
    <row r="3" spans="1:9" ht="11.5" customHeight="1" x14ac:dyDescent="0.35">
      <c r="A3" s="47" t="s">
        <v>5</v>
      </c>
      <c r="B3" s="47"/>
      <c r="C3" s="47"/>
      <c r="D3" s="47"/>
      <c r="E3" s="47"/>
      <c r="F3" s="47"/>
      <c r="G3" s="47"/>
    </row>
    <row r="4" spans="1:9" ht="11.5" customHeight="1" x14ac:dyDescent="0.35">
      <c r="A4" s="47" t="s">
        <v>64</v>
      </c>
      <c r="B4" s="47"/>
      <c r="C4" s="47"/>
      <c r="D4" s="47"/>
      <c r="E4" s="47"/>
      <c r="F4" s="47"/>
      <c r="G4" s="47"/>
      <c r="I4" s="9"/>
    </row>
    <row r="5" spans="1:9" ht="11.5" customHeight="1" x14ac:dyDescent="0.35">
      <c r="A5" s="4"/>
      <c r="B5" s="4"/>
      <c r="C5" s="4"/>
      <c r="D5" s="4"/>
      <c r="E5" s="4"/>
      <c r="F5" s="4"/>
      <c r="G5" s="4"/>
    </row>
    <row r="6" spans="1:9" ht="11.5" customHeight="1" x14ac:dyDescent="0.35">
      <c r="A6" s="11" t="s">
        <v>4</v>
      </c>
      <c r="B6" s="48"/>
      <c r="C6" s="48"/>
      <c r="D6" s="5"/>
      <c r="E6" s="11" t="s">
        <v>6</v>
      </c>
      <c r="F6" s="48"/>
      <c r="G6" s="48"/>
    </row>
    <row r="7" spans="1:9" ht="11.5" customHeight="1" x14ac:dyDescent="0.35">
      <c r="A7" s="49"/>
      <c r="B7" s="49"/>
      <c r="C7" s="49"/>
      <c r="D7" s="6"/>
      <c r="E7" s="49"/>
      <c r="F7" s="49"/>
      <c r="G7" s="49"/>
    </row>
    <row r="8" spans="1:9" ht="11.5" customHeight="1" x14ac:dyDescent="0.35">
      <c r="A8" s="32" t="s">
        <v>66</v>
      </c>
      <c r="B8" s="32"/>
      <c r="C8" s="31" t="str">
        <f>IF(SUM(COUNTIF(C9:C15,{"A","A-","B+","B","B-","C+","C","C-","D+","D","D-","T","S","E"}))+SUM(COUNTIF(G9:G14,{"A","A-","B+","B","B-","C+","C","C-","D+","D","D-","T","S","E"}))=13,"Satisfied","Unsatisfied")</f>
        <v>Unsatisfied</v>
      </c>
      <c r="D8" s="31"/>
      <c r="E8" s="31"/>
    </row>
    <row r="9" spans="1:9" ht="11.5" customHeight="1" x14ac:dyDescent="0.35">
      <c r="A9" s="11" t="s">
        <v>27</v>
      </c>
      <c r="B9" s="5" t="s">
        <v>56</v>
      </c>
      <c r="C9" s="7"/>
      <c r="E9" s="11"/>
      <c r="F9" s="5" t="s">
        <v>58</v>
      </c>
      <c r="G9" s="7"/>
      <c r="H9" s="29" t="str">
        <f>IF(AND(LEFT(E9,3)="ECO"),"&lt;= Warning: Choose a different discipline","")</f>
        <v/>
      </c>
    </row>
    <row r="10" spans="1:9" ht="11.5" customHeight="1" x14ac:dyDescent="0.35">
      <c r="A10" s="11"/>
      <c r="B10" s="5" t="s">
        <v>96</v>
      </c>
      <c r="C10" s="7"/>
      <c r="E10" s="11"/>
      <c r="F10" s="5" t="s">
        <v>12</v>
      </c>
      <c r="G10" s="7"/>
      <c r="H10" s="29" t="str">
        <f>IF(AND(LEFT(A14,3)=LEFT(E10,3),LEFT(A14,3)&lt;&gt;""),"&lt;= Warning: Choose a different discipline","")</f>
        <v/>
      </c>
    </row>
    <row r="11" spans="1:9" ht="11.5" customHeight="1" x14ac:dyDescent="0.35">
      <c r="A11" s="11"/>
      <c r="B11" s="5" t="s">
        <v>57</v>
      </c>
      <c r="C11" s="7"/>
      <c r="E11" s="11"/>
      <c r="F11" s="5" t="s">
        <v>59</v>
      </c>
      <c r="G11" s="7"/>
      <c r="H11" s="29" t="str">
        <f>IF(AND(LEFT(E11,3)="PHI"),"&lt;= Warning: Choose a different discipline","")</f>
        <v/>
      </c>
    </row>
    <row r="12" spans="1:9" ht="11.5" customHeight="1" x14ac:dyDescent="0.35">
      <c r="A12" s="11"/>
      <c r="B12" s="5" t="s">
        <v>3</v>
      </c>
      <c r="C12" s="7"/>
      <c r="E12" s="11"/>
      <c r="F12" s="5" t="s">
        <v>68</v>
      </c>
      <c r="G12" s="7"/>
    </row>
    <row r="13" spans="1:9" ht="11.5" customHeight="1" x14ac:dyDescent="0.35">
      <c r="A13" s="11"/>
      <c r="B13" s="5" t="s">
        <v>11</v>
      </c>
      <c r="C13" s="7"/>
      <c r="E13" s="11"/>
      <c r="F13" s="5" t="s">
        <v>60</v>
      </c>
      <c r="G13" s="7"/>
    </row>
    <row r="14" spans="1:9" ht="11.5" customHeight="1" x14ac:dyDescent="0.35">
      <c r="A14" s="11"/>
      <c r="B14" s="5" t="s">
        <v>2</v>
      </c>
      <c r="C14" s="7"/>
      <c r="E14" s="11"/>
      <c r="F14" s="5" t="s">
        <v>61</v>
      </c>
      <c r="G14" s="7"/>
    </row>
    <row r="15" spans="1:9" ht="11.5" customHeight="1" x14ac:dyDescent="0.35">
      <c r="A15" s="11"/>
      <c r="B15" s="5" t="s">
        <v>67</v>
      </c>
      <c r="C15" s="7"/>
    </row>
    <row r="17" spans="1:9" ht="11.5" customHeight="1" x14ac:dyDescent="0.35">
      <c r="A17" s="32" t="s">
        <v>65</v>
      </c>
      <c r="B17" s="32"/>
      <c r="C17" s="31" t="str">
        <f>IF(SUM(COUNTIF(C19:C20,{"A","A-","B+","B","B-","C+","C","T","S"}))+SUM(COUNTIF(G18:G20,{"A","A-","B+","B","B-","C+","C","T","S"}))+SUM(COUNTIF(C18,{"A","A-","B+","B","B-","C+","C","C-","D+","D","D-","T","S","E"}))=7,"Satisfied","Unsatisfied")</f>
        <v>Unsatisfied</v>
      </c>
      <c r="D17" s="31"/>
      <c r="E17" s="31"/>
    </row>
    <row r="18" spans="1:9" ht="11.5" customHeight="1" x14ac:dyDescent="0.35">
      <c r="A18" s="11"/>
      <c r="B18" s="11" t="s">
        <v>54</v>
      </c>
      <c r="C18" s="7"/>
      <c r="D18" s="5"/>
      <c r="E18" s="11" t="s">
        <v>21</v>
      </c>
      <c r="F18" s="11" t="s">
        <v>9</v>
      </c>
      <c r="G18" s="7"/>
    </row>
    <row r="19" spans="1:9" ht="11.5" customHeight="1" x14ac:dyDescent="0.35">
      <c r="A19" s="11" t="s">
        <v>26</v>
      </c>
      <c r="B19" s="5" t="s">
        <v>0</v>
      </c>
      <c r="C19" s="7"/>
      <c r="E19" s="11" t="s">
        <v>20</v>
      </c>
      <c r="F19" s="11" t="s">
        <v>18</v>
      </c>
      <c r="G19" s="7"/>
    </row>
    <row r="20" spans="1:9" ht="11.5" customHeight="1" x14ac:dyDescent="0.35">
      <c r="A20" s="11" t="s">
        <v>28</v>
      </c>
      <c r="B20" s="11" t="s">
        <v>1</v>
      </c>
      <c r="C20" s="7"/>
      <c r="E20" s="11" t="s">
        <v>25</v>
      </c>
      <c r="F20" s="11" t="s">
        <v>13</v>
      </c>
      <c r="G20" s="7"/>
    </row>
    <row r="21" spans="1:9" ht="11.5" customHeight="1" x14ac:dyDescent="0.35">
      <c r="A21" s="11" t="s">
        <v>22</v>
      </c>
      <c r="B21" s="11" t="s">
        <v>7</v>
      </c>
      <c r="C21" s="7"/>
    </row>
    <row r="22" spans="1:9" ht="11.5" customHeight="1" x14ac:dyDescent="0.35">
      <c r="A22" s="11"/>
      <c r="B22" s="11"/>
      <c r="C22" s="10"/>
    </row>
    <row r="23" spans="1:9" ht="11.5" customHeight="1" x14ac:dyDescent="0.35">
      <c r="A23" s="33" t="s">
        <v>46</v>
      </c>
      <c r="B23" s="34"/>
      <c r="C23" s="34"/>
      <c r="D23" s="34"/>
      <c r="E23" s="34"/>
      <c r="F23" s="34"/>
      <c r="G23" s="35"/>
    </row>
    <row r="24" spans="1:9" ht="11.5" customHeight="1" x14ac:dyDescent="0.35">
      <c r="A24" s="36"/>
      <c r="B24" s="37"/>
      <c r="C24" s="37"/>
      <c r="D24" s="37"/>
      <c r="E24" s="37"/>
      <c r="F24" s="37"/>
      <c r="G24" s="38"/>
    </row>
    <row r="25" spans="1:9" ht="11.5" customHeight="1" x14ac:dyDescent="0.35">
      <c r="A25" s="36"/>
      <c r="B25" s="37"/>
      <c r="C25" s="37"/>
      <c r="D25" s="37"/>
      <c r="E25" s="37"/>
      <c r="F25" s="37"/>
      <c r="G25" s="38"/>
    </row>
    <row r="26" spans="1:9" ht="11.5" customHeight="1" x14ac:dyDescent="0.35">
      <c r="A26" s="36"/>
      <c r="B26" s="37"/>
      <c r="C26" s="37"/>
      <c r="D26" s="37"/>
      <c r="E26" s="37"/>
      <c r="F26" s="37"/>
      <c r="G26" s="38"/>
    </row>
    <row r="27" spans="1:9" ht="11.5" customHeight="1" x14ac:dyDescent="0.35">
      <c r="A27" s="36"/>
      <c r="B27" s="37"/>
      <c r="C27" s="37"/>
      <c r="D27" s="37"/>
      <c r="E27" s="37"/>
      <c r="F27" s="37"/>
      <c r="G27" s="38"/>
    </row>
    <row r="28" spans="1:9" ht="11.5" customHeight="1" x14ac:dyDescent="0.35">
      <c r="A28" s="36"/>
      <c r="B28" s="37"/>
      <c r="C28" s="37"/>
      <c r="D28" s="37"/>
      <c r="E28" s="37"/>
      <c r="F28" s="37"/>
      <c r="G28" s="38"/>
    </row>
    <row r="29" spans="1:9" ht="11.5" customHeight="1" x14ac:dyDescent="0.35">
      <c r="A29" s="36"/>
      <c r="B29" s="37"/>
      <c r="C29" s="37"/>
      <c r="D29" s="37"/>
      <c r="E29" s="37"/>
      <c r="F29" s="37"/>
      <c r="G29" s="38"/>
    </row>
    <row r="30" spans="1:9" ht="11.5" customHeight="1" x14ac:dyDescent="0.35">
      <c r="A30" s="36"/>
      <c r="B30" s="37"/>
      <c r="C30" s="37"/>
      <c r="D30" s="37"/>
      <c r="E30" s="37"/>
      <c r="F30" s="37"/>
      <c r="G30" s="38"/>
    </row>
    <row r="31" spans="1:9" ht="11.5" customHeight="1" x14ac:dyDescent="0.35">
      <c r="A31" s="39"/>
      <c r="B31" s="40"/>
      <c r="C31" s="40"/>
      <c r="D31" s="40"/>
      <c r="E31" s="40"/>
      <c r="F31" s="40"/>
      <c r="G31" s="41"/>
    </row>
    <row r="32" spans="1:9" ht="11.5" customHeight="1" x14ac:dyDescent="0.35">
      <c r="A32" s="2"/>
      <c r="E32" s="2"/>
      <c r="I32" s="26" t="s">
        <v>55</v>
      </c>
    </row>
    <row r="33" spans="1:11" ht="11.5" customHeight="1" x14ac:dyDescent="0.35">
      <c r="A33" s="32" t="s">
        <v>45</v>
      </c>
      <c r="B33" s="32"/>
      <c r="C33" s="31" t="str">
        <f>IF(SUM(COUNTIF(C34:C37,{"A","A-","B+","B","B-","C+","C","T","S"}))+SUM(COUNTIF(G34:G36,{"A","A-","B+","B","B-","C+","C","T","S"}))=7,"Satisfied","Unsatisfied")</f>
        <v>Unsatisfied</v>
      </c>
      <c r="D33" s="31"/>
      <c r="E33" s="31"/>
    </row>
    <row r="34" spans="1:11" ht="11.5" customHeight="1" x14ac:dyDescent="0.35">
      <c r="A34" s="11" t="s">
        <v>23</v>
      </c>
      <c r="B34" s="11" t="s">
        <v>8</v>
      </c>
      <c r="C34" s="7"/>
      <c r="E34" s="11" t="s">
        <v>32</v>
      </c>
      <c r="F34" s="11" t="s">
        <v>44</v>
      </c>
      <c r="G34" s="7"/>
      <c r="I34" s="44" t="s">
        <v>36</v>
      </c>
      <c r="J34" s="51"/>
      <c r="K34" s="45"/>
    </row>
    <row r="35" spans="1:11" ht="11.5" customHeight="1" x14ac:dyDescent="0.35">
      <c r="A35" s="11" t="s">
        <v>24</v>
      </c>
      <c r="B35" s="11" t="s">
        <v>10</v>
      </c>
      <c r="C35" s="7"/>
      <c r="E35" s="11" t="s">
        <v>33</v>
      </c>
      <c r="F35" s="11" t="s">
        <v>17</v>
      </c>
      <c r="G35" s="7"/>
      <c r="I35" s="21" t="s">
        <v>50</v>
      </c>
      <c r="J35" s="22" t="s">
        <v>37</v>
      </c>
      <c r="K35" s="23" t="s">
        <v>38</v>
      </c>
    </row>
    <row r="36" spans="1:11" ht="11.5" customHeight="1" x14ac:dyDescent="0.35">
      <c r="A36" s="11" t="s">
        <v>30</v>
      </c>
      <c r="B36" s="11" t="s">
        <v>16</v>
      </c>
      <c r="C36" s="7"/>
      <c r="E36" s="11" t="s">
        <v>31</v>
      </c>
      <c r="F36" s="11" t="s">
        <v>43</v>
      </c>
      <c r="G36" s="7"/>
      <c r="I36" s="27"/>
      <c r="J36" s="17"/>
      <c r="K36" s="18"/>
    </row>
    <row r="37" spans="1:11" ht="11.5" customHeight="1" x14ac:dyDescent="0.35">
      <c r="A37" s="11" t="s">
        <v>29</v>
      </c>
      <c r="B37" s="11" t="s">
        <v>14</v>
      </c>
      <c r="C37" s="7"/>
      <c r="I37" s="27"/>
      <c r="J37" s="17"/>
      <c r="K37" s="18"/>
    </row>
    <row r="38" spans="1:11" ht="11.5" customHeight="1" x14ac:dyDescent="0.35">
      <c r="A38" s="2"/>
      <c r="I38" s="27"/>
      <c r="J38" s="17"/>
      <c r="K38" s="18"/>
    </row>
    <row r="39" spans="1:11" ht="11.5" customHeight="1" x14ac:dyDescent="0.35">
      <c r="A39" s="32" t="s">
        <v>91</v>
      </c>
      <c r="B39" s="32"/>
      <c r="C39" s="31" t="str">
        <f>IF(SUM(COUNTIF(C40:C43,{"A","A-","B+","B","B-","C+","C","T","S"}))+SUM(COUNTIF(G40:G43,{"A","A-","B+","B","B-","C+","C","T","S"}))=8,"Satisfied","Unsatisfied")</f>
        <v>Unsatisfied</v>
      </c>
      <c r="D39" s="31"/>
      <c r="E39" s="31"/>
      <c r="I39" s="27"/>
      <c r="J39" s="17"/>
      <c r="K39" s="18"/>
    </row>
    <row r="40" spans="1:11" ht="11.5" customHeight="1" x14ac:dyDescent="0.35">
      <c r="A40" s="11" t="s">
        <v>63</v>
      </c>
      <c r="B40" s="11" t="s">
        <v>76</v>
      </c>
      <c r="C40" s="7"/>
      <c r="E40" s="11" t="s">
        <v>79</v>
      </c>
      <c r="F40" s="11" t="s">
        <v>80</v>
      </c>
      <c r="G40" s="7"/>
      <c r="I40" s="27"/>
      <c r="J40" s="17"/>
      <c r="K40" s="18"/>
    </row>
    <row r="41" spans="1:11" ht="11.5" customHeight="1" x14ac:dyDescent="0.35">
      <c r="A41" s="11" t="s">
        <v>77</v>
      </c>
      <c r="B41" s="11" t="s">
        <v>78</v>
      </c>
      <c r="C41" s="7"/>
      <c r="E41" s="11" t="s">
        <v>81</v>
      </c>
      <c r="F41" s="11" t="s">
        <v>82</v>
      </c>
      <c r="G41" s="7"/>
      <c r="I41" s="27"/>
      <c r="J41" s="17"/>
      <c r="K41" s="18"/>
    </row>
    <row r="42" spans="1:11" ht="11.5" customHeight="1" x14ac:dyDescent="0.35">
      <c r="B42" s="11" t="s">
        <v>86</v>
      </c>
      <c r="C42" s="7"/>
      <c r="E42" s="11" t="s">
        <v>87</v>
      </c>
      <c r="F42" s="5" t="s">
        <v>88</v>
      </c>
      <c r="G42" s="7"/>
      <c r="I42" s="28"/>
      <c r="J42" s="19"/>
      <c r="K42" s="20"/>
    </row>
    <row r="43" spans="1:11" ht="11.5" customHeight="1" x14ac:dyDescent="0.35">
      <c r="A43" s="11" t="s">
        <v>83</v>
      </c>
      <c r="B43" s="11" t="s">
        <v>84</v>
      </c>
      <c r="C43" s="7"/>
      <c r="E43" s="11" t="s">
        <v>89</v>
      </c>
      <c r="F43" s="5" t="s">
        <v>90</v>
      </c>
      <c r="G43" s="7"/>
    </row>
    <row r="44" spans="1:11" ht="11.5" customHeight="1" x14ac:dyDescent="0.35">
      <c r="I44" s="44" t="s">
        <v>41</v>
      </c>
      <c r="J44" s="45"/>
    </row>
    <row r="45" spans="1:11" ht="11.5" customHeight="1" x14ac:dyDescent="0.35">
      <c r="A45" s="32" t="s">
        <v>85</v>
      </c>
      <c r="B45" s="32"/>
      <c r="C45" s="31" t="str">
        <f>IF(SUM(COUNTIF(C46:C48,{"A","A-","B+","B","B-","C+","C","C-","D+","D","D-","T","S","E"}))+SUM(COUNTIF(G46:G47,{"A","A-","B+","B","B-","C+","C","C-","D+","D","D-","T","S","E"}))=5,"Satisfied","Unsatisfied")</f>
        <v>Unsatisfied</v>
      </c>
      <c r="D45" s="31"/>
      <c r="E45" s="31"/>
      <c r="I45" s="15" t="s">
        <v>40</v>
      </c>
      <c r="J45" s="16" t="s">
        <v>52</v>
      </c>
    </row>
    <row r="46" spans="1:11" ht="11.5" customHeight="1" x14ac:dyDescent="0.35">
      <c r="A46" s="11"/>
      <c r="B46" s="11" t="s">
        <v>15</v>
      </c>
      <c r="C46" s="7"/>
      <c r="E46" s="11"/>
      <c r="F46" s="11" t="s">
        <v>15</v>
      </c>
      <c r="G46" s="7"/>
      <c r="I46" s="24" t="s">
        <v>42</v>
      </c>
      <c r="J46" s="18">
        <f>SUM(COUNTIF(C9:C15,{"A","A-","B+","B","B-","C+","C","C-","D+","D","D-","T","S","E"}))+SUM(COUNTIF(G9:G14,{"A","A-","B+","B","B-","C+","C","C-","D+","D","D-","T","S","E"}))+SUM(COUNTIF(C18,{"A","A-","B+","B","B-","C+","C","C-","D+","D","D-","T","S","E"}))+SUM(COUNTIF(C19:C21,{"A","A-","B+","B","B-","C+","C","T","S"}))+SUM(COUNTIF(G18:G20,{"A","A-","B+","B","B-","C+","C","T","S"}))+SUM(COUNTIF(C34:C43,{"A","A-","B+","B","B-","C+","C","T","S"}))+SUM(COUNTIF(C46:C48,{"A","A-","B+","B","B-","C+","C","C-","D+","D","D-","T","S","E"}))+SUM(COUNTIF(G34:G43,{"A","A-","B+","B","B-","C+","C","T","S"}))+SUM(COUNTIF(G46:G47,{"A","A-","B+","B","B-","C+","C","C-","D+","D","D-","T","S","E"}))+IF(SUM(COUNTIF(C10,{"C-","D+","D","D-","E"}))+SUM(COUNTIF(C18,{"C-","D+","D","D-","E"}))=2,-1,0)</f>
        <v>0</v>
      </c>
    </row>
    <row r="47" spans="1:11" ht="11.5" customHeight="1" x14ac:dyDescent="0.35">
      <c r="A47" s="11"/>
      <c r="B47" s="11" t="s">
        <v>15</v>
      </c>
      <c r="C47" s="7"/>
      <c r="E47" s="11"/>
      <c r="F47" s="11" t="s">
        <v>15</v>
      </c>
      <c r="G47" s="7"/>
      <c r="I47" s="24" t="s">
        <v>51</v>
      </c>
      <c r="J47" s="18">
        <f>SUM(COUNTIF(C9:C21,{"A","A-","B+","B","B-","C+","C","C-","D+","D","D-","T","S","E","F"}))+SUM(COUNTIF(G9:G20,{"A","A-","B+","B","B-","C+","C","C-","D+","D","D-","T","S","E","F"}))+SUM(COUNTIF(C34:C48,{"A","A-","B+","B","B-","C+","C","C-","D+","D","D-","T","S","E","F"}))+SUM(COUNTIF(G34:G47,{"A","A-","B+","B","B-","C+","C","C-","D+","D","D-","T","S","E","F"}))-J46</f>
        <v>0</v>
      </c>
    </row>
    <row r="48" spans="1:11" ht="11.5" customHeight="1" x14ac:dyDescent="0.35">
      <c r="A48" s="11"/>
      <c r="B48" s="11" t="s">
        <v>15</v>
      </c>
      <c r="C48" s="7"/>
      <c r="E48" s="11"/>
      <c r="F48" s="11"/>
      <c r="I48" s="25" t="s">
        <v>39</v>
      </c>
      <c r="J48" s="20">
        <f>40-(COUNTBLANK(C9:C15)+COUNTBLANK(C18:C21)+COUNTBLANK(G9:G14)+COUNTBLANK(G18:G20)+COUNTBLANK(C34:C37)+COUNTBLANK(G34:G36)+COUNTBLANK(C40:C41)+COUNTBLANK(C42:C43)+COUNTBLANK(C46:C48)+COUNTBLANK(G40:G43)+COUNTBLANK(G46:G47))-J46-J47</f>
        <v>0</v>
      </c>
    </row>
    <row r="49" spans="1:10" ht="11.5" customHeight="1" x14ac:dyDescent="0.35">
      <c r="A49" s="2"/>
      <c r="E49" s="2"/>
    </row>
    <row r="50" spans="1:10" ht="11.5" customHeight="1" x14ac:dyDescent="0.35">
      <c r="A50" s="57" t="s">
        <v>69</v>
      </c>
      <c r="B50" s="58"/>
      <c r="C50" s="58"/>
      <c r="D50" s="58"/>
      <c r="E50" s="58"/>
      <c r="F50" s="58"/>
      <c r="G50" s="59"/>
      <c r="I50" s="5" t="s">
        <v>53</v>
      </c>
    </row>
    <row r="51" spans="1:10" ht="11.5" customHeight="1" x14ac:dyDescent="0.35">
      <c r="A51" s="60"/>
      <c r="B51" s="61"/>
      <c r="C51" s="61"/>
      <c r="D51" s="61"/>
      <c r="E51" s="61"/>
      <c r="F51" s="61"/>
      <c r="G51" s="62"/>
    </row>
    <row r="52" spans="1:10" ht="11.5" customHeight="1" x14ac:dyDescent="0.35">
      <c r="A52" s="60"/>
      <c r="B52" s="61"/>
      <c r="C52" s="61"/>
      <c r="D52" s="61"/>
      <c r="E52" s="61"/>
      <c r="F52" s="61"/>
      <c r="G52" s="62"/>
    </row>
    <row r="53" spans="1:10" ht="11.5" customHeight="1" x14ac:dyDescent="0.35">
      <c r="A53" s="60"/>
      <c r="B53" s="61"/>
      <c r="C53" s="61"/>
      <c r="D53" s="61"/>
      <c r="E53" s="61"/>
      <c r="F53" s="61"/>
      <c r="G53" s="62"/>
    </row>
    <row r="54" spans="1:10" ht="11.5" customHeight="1" x14ac:dyDescent="0.35">
      <c r="A54" s="60"/>
      <c r="B54" s="61"/>
      <c r="C54" s="61"/>
      <c r="D54" s="61"/>
      <c r="E54" s="61"/>
      <c r="F54" s="61"/>
      <c r="G54" s="62"/>
    </row>
    <row r="55" spans="1:10" ht="11.5" customHeight="1" x14ac:dyDescent="0.35">
      <c r="A55" s="53"/>
      <c r="B55" s="54"/>
      <c r="C55" s="54"/>
      <c r="D55" s="54"/>
      <c r="E55" s="54"/>
      <c r="F55" s="54"/>
      <c r="G55" s="55"/>
    </row>
    <row r="56" spans="1:10" ht="11.5" customHeight="1" x14ac:dyDescent="0.35">
      <c r="A56" s="60" t="s">
        <v>70</v>
      </c>
      <c r="B56" s="61"/>
      <c r="C56" s="61"/>
      <c r="D56" s="61"/>
      <c r="E56" s="61"/>
      <c r="F56" s="61"/>
      <c r="G56" s="62"/>
      <c r="I56" s="3"/>
      <c r="J56" s="3"/>
    </row>
    <row r="57" spans="1:10" ht="11.5" customHeight="1" x14ac:dyDescent="0.35">
      <c r="A57" s="60"/>
      <c r="B57" s="61"/>
      <c r="C57" s="61"/>
      <c r="D57" s="61"/>
      <c r="E57" s="61"/>
      <c r="F57" s="61"/>
      <c r="G57" s="62"/>
      <c r="I57" s="3"/>
      <c r="J57" s="3"/>
    </row>
    <row r="58" spans="1:10" ht="11.5" customHeight="1" x14ac:dyDescent="0.35">
      <c r="A58" s="63"/>
      <c r="B58" s="64"/>
      <c r="C58" s="64"/>
      <c r="D58" s="64"/>
      <c r="E58" s="64"/>
      <c r="F58" s="64"/>
      <c r="G58" s="65"/>
    </row>
    <row r="59" spans="1:10" ht="11.5" customHeight="1" x14ac:dyDescent="0.35">
      <c r="A59" s="2"/>
      <c r="E59" s="2"/>
    </row>
    <row r="60" spans="1:10" ht="11.5" customHeight="1" x14ac:dyDescent="0.35">
      <c r="A60" s="2"/>
      <c r="E60" s="2"/>
    </row>
    <row r="61" spans="1:10" ht="11.5" customHeight="1" x14ac:dyDescent="0.35">
      <c r="E61" s="2"/>
    </row>
    <row r="62" spans="1:10" ht="11.5" customHeight="1" x14ac:dyDescent="0.35">
      <c r="A62" s="42" t="s">
        <v>47</v>
      </c>
      <c r="B62" s="42"/>
      <c r="C62" s="42"/>
      <c r="D62" s="42"/>
      <c r="E62" s="42"/>
      <c r="F62" s="42"/>
      <c r="G62" s="42"/>
    </row>
    <row r="63" spans="1:10" ht="11.5" customHeight="1" x14ac:dyDescent="0.35">
      <c r="A63" s="14"/>
      <c r="B63" s="14"/>
      <c r="C63" s="14"/>
      <c r="D63" s="14"/>
      <c r="E63" s="14"/>
      <c r="F63" s="14"/>
      <c r="G63" s="14"/>
    </row>
    <row r="64" spans="1:10" ht="11.5" customHeight="1" x14ac:dyDescent="0.35">
      <c r="A64" s="56" t="s">
        <v>92</v>
      </c>
      <c r="B64" s="56"/>
      <c r="C64" s="30"/>
      <c r="D64" s="30"/>
      <c r="E64" s="30"/>
      <c r="F64" s="30"/>
      <c r="G64" s="30"/>
    </row>
    <row r="65" spans="1:7" ht="11.5" customHeight="1" x14ac:dyDescent="0.25">
      <c r="A65" s="50" t="s">
        <v>62</v>
      </c>
      <c r="B65" s="50"/>
      <c r="C65" s="50"/>
      <c r="D65" s="50"/>
      <c r="E65" s="50"/>
      <c r="F65" s="50"/>
      <c r="G65" s="50"/>
    </row>
    <row r="66" spans="1:7" ht="11.5" customHeight="1" x14ac:dyDescent="0.25">
      <c r="A66" s="13"/>
      <c r="B66" s="13"/>
      <c r="C66" s="13"/>
      <c r="D66" s="13"/>
      <c r="E66" s="13"/>
      <c r="F66" s="13"/>
      <c r="G66" s="13"/>
    </row>
    <row r="67" spans="1:7" ht="11.5" customHeight="1" x14ac:dyDescent="0.35">
      <c r="A67" s="42" t="s">
        <v>19</v>
      </c>
      <c r="B67" s="42"/>
      <c r="C67" s="42"/>
      <c r="D67" s="42"/>
      <c r="E67" s="42"/>
      <c r="F67" s="42"/>
      <c r="G67" s="42"/>
    </row>
    <row r="68" spans="1:7" ht="11.5" customHeight="1" x14ac:dyDescent="0.35">
      <c r="A68" s="2"/>
    </row>
    <row r="69" spans="1:7" ht="11.5" customHeight="1" x14ac:dyDescent="0.35">
      <c r="A69" s="52" t="s">
        <v>48</v>
      </c>
      <c r="B69" s="52"/>
      <c r="C69" s="52"/>
      <c r="D69" s="52"/>
      <c r="E69" s="52"/>
      <c r="F69" s="52"/>
      <c r="G69" s="52"/>
    </row>
    <row r="70" spans="1:7" ht="11.5" customHeight="1" x14ac:dyDescent="0.35">
      <c r="A70" s="52"/>
      <c r="B70" s="52"/>
      <c r="C70" s="52"/>
      <c r="D70" s="52"/>
      <c r="E70" s="52"/>
      <c r="F70" s="52"/>
      <c r="G70" s="52"/>
    </row>
    <row r="71" spans="1:7" ht="11.5" customHeight="1" x14ac:dyDescent="0.35">
      <c r="A71" s="52"/>
      <c r="B71" s="52"/>
      <c r="C71" s="52"/>
      <c r="D71" s="52"/>
      <c r="E71" s="52"/>
      <c r="F71" s="52"/>
      <c r="G71" s="52"/>
    </row>
    <row r="73" spans="1:7" ht="11.5" customHeight="1" x14ac:dyDescent="0.35">
      <c r="A73" s="52" t="s">
        <v>94</v>
      </c>
      <c r="B73" s="52"/>
      <c r="C73" s="52"/>
      <c r="D73" s="52"/>
      <c r="E73" s="52"/>
      <c r="F73" s="52"/>
      <c r="G73" s="52"/>
    </row>
    <row r="74" spans="1:7" ht="11.5" customHeight="1" x14ac:dyDescent="0.35">
      <c r="A74" s="52"/>
      <c r="B74" s="52"/>
      <c r="C74" s="52"/>
      <c r="D74" s="52"/>
      <c r="E74" s="52"/>
      <c r="F74" s="52"/>
      <c r="G74" s="52"/>
    </row>
    <row r="75" spans="1:7" ht="11.5" customHeight="1" x14ac:dyDescent="0.35">
      <c r="A75" s="3"/>
      <c r="B75" s="3"/>
      <c r="C75" s="12"/>
      <c r="D75" s="3"/>
      <c r="E75" s="3"/>
      <c r="F75" s="3"/>
      <c r="G75" s="12"/>
    </row>
    <row r="76" spans="1:7" ht="11.5" customHeight="1" x14ac:dyDescent="0.35">
      <c r="A76" s="52" t="s">
        <v>95</v>
      </c>
      <c r="B76" s="52"/>
      <c r="C76" s="52"/>
      <c r="D76" s="52"/>
      <c r="E76" s="52"/>
      <c r="F76" s="52"/>
      <c r="G76" s="52"/>
    </row>
    <row r="77" spans="1:7" ht="11.5" customHeight="1" x14ac:dyDescent="0.35">
      <c r="A77" s="52"/>
      <c r="B77" s="52"/>
      <c r="C77" s="52"/>
      <c r="D77" s="52"/>
      <c r="E77" s="52"/>
      <c r="F77" s="52"/>
      <c r="G77" s="52"/>
    </row>
    <row r="78" spans="1:7" ht="11.5" customHeight="1" x14ac:dyDescent="0.35">
      <c r="A78" s="52"/>
      <c r="B78" s="52"/>
      <c r="C78" s="52"/>
      <c r="D78" s="52"/>
      <c r="E78" s="52"/>
      <c r="F78" s="52"/>
      <c r="G78" s="52"/>
    </row>
    <row r="79" spans="1:7" ht="11.5" customHeight="1" x14ac:dyDescent="0.35">
      <c r="A79" s="52"/>
      <c r="B79" s="52"/>
      <c r="C79" s="52"/>
      <c r="D79" s="52"/>
      <c r="E79" s="52"/>
      <c r="F79" s="52"/>
      <c r="G79" s="52"/>
    </row>
    <row r="80" spans="1:7" ht="11.5" customHeight="1" x14ac:dyDescent="0.35">
      <c r="A80" s="52"/>
      <c r="B80" s="52"/>
      <c r="C80" s="52"/>
      <c r="D80" s="52"/>
      <c r="E80" s="52"/>
      <c r="F80" s="52"/>
      <c r="G80" s="52"/>
    </row>
    <row r="82" spans="1:7" ht="11.5" customHeight="1" x14ac:dyDescent="0.35">
      <c r="A82" s="43" t="s">
        <v>34</v>
      </c>
      <c r="B82" s="43"/>
      <c r="C82" s="43"/>
      <c r="D82" s="43"/>
      <c r="E82" s="43"/>
      <c r="F82" s="43"/>
      <c r="G82" s="43"/>
    </row>
    <row r="83" spans="1:7" ht="11.5" customHeight="1" x14ac:dyDescent="0.35">
      <c r="A83" s="43"/>
      <c r="B83" s="43"/>
      <c r="C83" s="43"/>
      <c r="D83" s="43"/>
      <c r="E83" s="43"/>
      <c r="F83" s="43"/>
      <c r="G83" s="43"/>
    </row>
    <row r="85" spans="1:7" ht="11.5" customHeight="1" x14ac:dyDescent="0.35">
      <c r="A85" s="52" t="s">
        <v>49</v>
      </c>
      <c r="B85" s="52"/>
      <c r="C85" s="52"/>
      <c r="D85" s="52"/>
      <c r="E85" s="52"/>
      <c r="F85" s="52"/>
      <c r="G85" s="52"/>
    </row>
    <row r="86" spans="1:7" ht="11.5" customHeight="1" x14ac:dyDescent="0.35">
      <c r="A86" s="52"/>
      <c r="B86" s="52"/>
      <c r="C86" s="52"/>
      <c r="D86" s="52"/>
      <c r="E86" s="52"/>
      <c r="F86" s="52"/>
      <c r="G86" s="52"/>
    </row>
    <row r="88" spans="1:7" ht="11.5" customHeight="1" x14ac:dyDescent="0.35">
      <c r="A88" s="43" t="s">
        <v>35</v>
      </c>
      <c r="B88" s="43"/>
      <c r="C88" s="43"/>
      <c r="D88" s="43"/>
      <c r="E88" s="43"/>
      <c r="F88" s="43"/>
      <c r="G88" s="43"/>
    </row>
    <row r="90" spans="1:7" ht="11.5" customHeight="1" x14ac:dyDescent="0.35">
      <c r="A90" s="52" t="s">
        <v>71</v>
      </c>
      <c r="B90" s="52"/>
      <c r="C90" s="52"/>
      <c r="D90" s="52"/>
      <c r="E90" s="52"/>
      <c r="F90" s="52"/>
      <c r="G90" s="52"/>
    </row>
    <row r="91" spans="1:7" ht="11.5" customHeight="1" x14ac:dyDescent="0.35">
      <c r="A91" s="52"/>
      <c r="B91" s="52"/>
      <c r="C91" s="52"/>
      <c r="D91" s="52"/>
      <c r="E91" s="52"/>
      <c r="F91" s="52"/>
      <c r="G91" s="52"/>
    </row>
    <row r="93" spans="1:7" ht="11.5" customHeight="1" x14ac:dyDescent="0.35">
      <c r="A93" s="52" t="s">
        <v>72</v>
      </c>
      <c r="B93" s="52"/>
      <c r="C93" s="52"/>
      <c r="D93" s="52"/>
      <c r="E93" s="52"/>
      <c r="F93" s="52"/>
      <c r="G93" s="52"/>
    </row>
    <row r="94" spans="1:7" ht="11.5" customHeight="1" x14ac:dyDescent="0.35">
      <c r="A94" s="52"/>
      <c r="B94" s="52"/>
      <c r="C94" s="52"/>
      <c r="D94" s="52"/>
      <c r="E94" s="52"/>
      <c r="F94" s="52"/>
      <c r="G94" s="52"/>
    </row>
    <row r="95" spans="1:7" ht="11.5" customHeight="1" x14ac:dyDescent="0.35">
      <c r="A95" s="2"/>
      <c r="E95" s="2"/>
    </row>
    <row r="96" spans="1:7" ht="11.5" customHeight="1" x14ac:dyDescent="0.35">
      <c r="A96" s="52" t="s">
        <v>73</v>
      </c>
      <c r="B96" s="52"/>
      <c r="C96" s="52"/>
      <c r="D96" s="52"/>
      <c r="E96" s="52"/>
      <c r="F96" s="52"/>
      <c r="G96" s="52"/>
    </row>
    <row r="97" spans="1:7" ht="11.5" customHeight="1" x14ac:dyDescent="0.35">
      <c r="A97" s="52"/>
      <c r="B97" s="52"/>
      <c r="C97" s="52"/>
      <c r="D97" s="52"/>
      <c r="E97" s="52"/>
      <c r="F97" s="52"/>
      <c r="G97" s="52"/>
    </row>
    <row r="98" spans="1:7" ht="11.5" customHeight="1" x14ac:dyDescent="0.35">
      <c r="A98" s="52"/>
      <c r="B98" s="52"/>
      <c r="C98" s="52"/>
      <c r="D98" s="52"/>
      <c r="E98" s="52"/>
      <c r="F98" s="52"/>
      <c r="G98" s="52"/>
    </row>
    <row r="100" spans="1:7" ht="11.5" customHeight="1" x14ac:dyDescent="0.35">
      <c r="A100" s="43" t="s">
        <v>74</v>
      </c>
      <c r="B100" s="43"/>
      <c r="C100" s="43"/>
      <c r="D100" s="43"/>
      <c r="E100" s="43"/>
      <c r="F100" s="43"/>
      <c r="G100" s="43"/>
    </row>
    <row r="101" spans="1:7" ht="11.5" customHeight="1" x14ac:dyDescent="0.35">
      <c r="A101" s="43"/>
      <c r="B101" s="43"/>
      <c r="C101" s="43"/>
      <c r="D101" s="43"/>
      <c r="E101" s="43"/>
      <c r="F101" s="43"/>
      <c r="G101" s="43"/>
    </row>
    <row r="102" spans="1:7" ht="11.5" customHeight="1" x14ac:dyDescent="0.35">
      <c r="A102" s="3"/>
      <c r="B102" s="3"/>
      <c r="C102" s="12"/>
      <c r="D102" s="3"/>
      <c r="E102" s="3"/>
      <c r="F102" s="3"/>
      <c r="G102" s="12"/>
    </row>
    <row r="103" spans="1:7" ht="11.5" customHeight="1" x14ac:dyDescent="0.35">
      <c r="A103" s="43" t="s">
        <v>75</v>
      </c>
      <c r="B103" s="43"/>
      <c r="C103" s="43"/>
      <c r="D103" s="43"/>
      <c r="E103" s="43"/>
      <c r="F103" s="43"/>
      <c r="G103" s="43"/>
    </row>
    <row r="104" spans="1:7" ht="11.5" customHeight="1" x14ac:dyDescent="0.35">
      <c r="A104" s="43"/>
      <c r="B104" s="43"/>
      <c r="C104" s="43"/>
      <c r="D104" s="43"/>
      <c r="E104" s="43"/>
      <c r="F104" s="43"/>
      <c r="G104" s="43"/>
    </row>
    <row r="105" spans="1:7" ht="11.5" customHeight="1" x14ac:dyDescent="0.35">
      <c r="A105" s="43"/>
      <c r="B105" s="43"/>
      <c r="C105" s="43"/>
      <c r="D105" s="43"/>
      <c r="E105" s="43"/>
      <c r="F105" s="43"/>
      <c r="G105" s="43"/>
    </row>
    <row r="107" spans="1:7" ht="11.5" customHeight="1" x14ac:dyDescent="0.3">
      <c r="A107" s="8"/>
      <c r="B107" s="5"/>
      <c r="C107" s="10"/>
      <c r="D107" s="5"/>
      <c r="E107" s="5"/>
      <c r="F107" s="5"/>
      <c r="G107" s="10"/>
    </row>
    <row r="108" spans="1:7" ht="11.5" customHeight="1" x14ac:dyDescent="0.35">
      <c r="A108" s="5"/>
      <c r="B108" s="5"/>
      <c r="C108" s="10"/>
      <c r="D108" s="5"/>
      <c r="E108" s="5"/>
      <c r="F108" s="5"/>
      <c r="G108" s="10"/>
    </row>
    <row r="109" spans="1:7" ht="11.5" customHeight="1" x14ac:dyDescent="0.35">
      <c r="A109" s="5"/>
      <c r="B109" s="5"/>
      <c r="C109" s="10"/>
      <c r="D109" s="5"/>
      <c r="E109" s="5"/>
      <c r="F109" s="5"/>
      <c r="G109" s="10"/>
    </row>
    <row r="110" spans="1:7" ht="11.5" customHeight="1" x14ac:dyDescent="0.35">
      <c r="A110" s="5"/>
      <c r="B110" s="5"/>
      <c r="C110" s="10"/>
      <c r="D110" s="5"/>
      <c r="E110" s="5"/>
      <c r="F110" s="5"/>
      <c r="G110" s="10"/>
    </row>
    <row r="111" spans="1:7" ht="11.5" customHeight="1" x14ac:dyDescent="0.35">
      <c r="A111" s="5"/>
      <c r="B111" s="5"/>
      <c r="C111" s="10"/>
      <c r="D111" s="5"/>
      <c r="E111" s="5"/>
      <c r="F111" s="5"/>
      <c r="G111" s="10"/>
    </row>
    <row r="112" spans="1:7" ht="11.5" customHeight="1" x14ac:dyDescent="0.35">
      <c r="A112" s="5"/>
      <c r="B112" s="5"/>
      <c r="C112" s="10"/>
      <c r="D112" s="5"/>
      <c r="E112" s="5"/>
      <c r="F112" s="5"/>
      <c r="G112" s="10"/>
    </row>
    <row r="113" spans="1:7" ht="11.5" customHeight="1" x14ac:dyDescent="0.35">
      <c r="A113" s="5"/>
      <c r="B113" s="5"/>
      <c r="C113" s="10"/>
      <c r="D113" s="5"/>
      <c r="E113" s="5"/>
      <c r="F113" s="5"/>
      <c r="G113" s="10"/>
    </row>
    <row r="114" spans="1:7" ht="11.5" customHeight="1" x14ac:dyDescent="0.35">
      <c r="A114" s="5"/>
      <c r="B114" s="5"/>
      <c r="C114" s="10"/>
      <c r="D114" s="5"/>
      <c r="E114" s="5"/>
      <c r="F114" s="5"/>
      <c r="G114" s="10"/>
    </row>
    <row r="115" spans="1:7" ht="11.5" customHeight="1" x14ac:dyDescent="0.35">
      <c r="A115" s="5"/>
      <c r="B115" s="5"/>
      <c r="C115" s="10"/>
      <c r="D115" s="5"/>
      <c r="E115" s="5"/>
      <c r="F115" s="5"/>
      <c r="G115" s="10"/>
    </row>
    <row r="116" spans="1:7" ht="11.5" customHeight="1" x14ac:dyDescent="0.35">
      <c r="A116" s="5"/>
      <c r="B116" s="5"/>
      <c r="C116" s="10"/>
      <c r="D116" s="5"/>
      <c r="E116" s="5"/>
      <c r="F116" s="5"/>
      <c r="G116" s="10"/>
    </row>
    <row r="117" spans="1:7" ht="11.5" customHeight="1" x14ac:dyDescent="0.35">
      <c r="A117" s="5"/>
      <c r="B117" s="5"/>
      <c r="C117" s="10"/>
      <c r="D117" s="5"/>
      <c r="E117" s="5"/>
      <c r="F117" s="5"/>
      <c r="G117" s="10"/>
    </row>
  </sheetData>
  <mergeCells count="39">
    <mergeCell ref="I34:K34"/>
    <mergeCell ref="A93:G94"/>
    <mergeCell ref="A96:G98"/>
    <mergeCell ref="A100:G101"/>
    <mergeCell ref="A90:G91"/>
    <mergeCell ref="A85:G86"/>
    <mergeCell ref="A88:G88"/>
    <mergeCell ref="A69:G71"/>
    <mergeCell ref="A55:G55"/>
    <mergeCell ref="A45:B45"/>
    <mergeCell ref="A64:B64"/>
    <mergeCell ref="A82:G83"/>
    <mergeCell ref="A50:G54"/>
    <mergeCell ref="A56:G58"/>
    <mergeCell ref="A73:G74"/>
    <mergeCell ref="A76:G80"/>
    <mergeCell ref="A62:G62"/>
    <mergeCell ref="A103:G105"/>
    <mergeCell ref="I44:J44"/>
    <mergeCell ref="C45:E45"/>
    <mergeCell ref="A1:G1"/>
    <mergeCell ref="A4:G4"/>
    <mergeCell ref="A3:G3"/>
    <mergeCell ref="A2:G2"/>
    <mergeCell ref="F6:G6"/>
    <mergeCell ref="B6:C6"/>
    <mergeCell ref="A7:C7"/>
    <mergeCell ref="E7:G7"/>
    <mergeCell ref="A67:G67"/>
    <mergeCell ref="A65:G65"/>
    <mergeCell ref="C8:E8"/>
    <mergeCell ref="C17:E17"/>
    <mergeCell ref="C39:E39"/>
    <mergeCell ref="A39:B39"/>
    <mergeCell ref="A33:B33"/>
    <mergeCell ref="A8:B8"/>
    <mergeCell ref="A17:B17"/>
    <mergeCell ref="A23:G31"/>
    <mergeCell ref="C33:E33"/>
  </mergeCells>
  <conditionalFormatting sqref="C8:E8">
    <cfRule type="cellIs" dxfId="9" priority="14" operator="equal">
      <formula>"Unsatisfied"</formula>
    </cfRule>
    <cfRule type="cellIs" dxfId="8" priority="15" operator="equal">
      <formula>"Satisfied"</formula>
    </cfRule>
  </conditionalFormatting>
  <conditionalFormatting sqref="C17:E17">
    <cfRule type="cellIs" dxfId="7" priority="1" operator="equal">
      <formula>"Unsatisfied"</formula>
    </cfRule>
    <cfRule type="cellIs" dxfId="6" priority="2" operator="equal">
      <formula>"Satisfied"</formula>
    </cfRule>
  </conditionalFormatting>
  <conditionalFormatting sqref="C33:E33">
    <cfRule type="cellIs" dxfId="5" priority="10" operator="equal">
      <formula>"Unsatisfied"</formula>
    </cfRule>
    <cfRule type="cellIs" dxfId="4" priority="11" operator="equal">
      <formula>"Satisfied"</formula>
    </cfRule>
  </conditionalFormatting>
  <conditionalFormatting sqref="C39:E39">
    <cfRule type="cellIs" dxfId="3" priority="8" operator="equal">
      <formula>"Unsatisfied"</formula>
    </cfRule>
    <cfRule type="cellIs" dxfId="2" priority="9" operator="equal">
      <formula>"Satisfied"</formula>
    </cfRule>
  </conditionalFormatting>
  <conditionalFormatting sqref="C45:E45">
    <cfRule type="cellIs" dxfId="1" priority="6" operator="equal">
      <formula>"Unsatisfied"</formula>
    </cfRule>
    <cfRule type="cellIs" dxfId="0" priority="7" operator="equal">
      <formula>"Satisfied"</formula>
    </cfRule>
  </conditionalFormatting>
  <dataValidations count="28">
    <dataValidation type="list" allowBlank="1" showInputMessage="1" sqref="A15" xr:uid="{00000000-0002-0000-0000-000000000000}">
      <formula1>"--, PHI 101, PHI 150, PHI 180"</formula1>
    </dataValidation>
    <dataValidation type="list" errorStyle="information" allowBlank="1" showInputMessage="1" sqref="A10" xr:uid="{00000000-0002-0000-0000-000001000000}">
      <formula1>"--, MAT 113, MAT 115, MAT 131"</formula1>
    </dataValidation>
    <dataValidation type="list" allowBlank="1" showInputMessage="1" sqref="A18" xr:uid="{00000000-0002-0000-0000-000002000000}">
      <formula1>"--, MAT 143, MAT 161"</formula1>
    </dataValidation>
    <dataValidation type="list" allowBlank="1" showInputMessage="1" sqref="A14" xr:uid="{00000000-0002-0000-0000-000003000000}">
      <formula1>"--, CSC 112, GEO 104"</formula1>
    </dataValidation>
    <dataValidation type="list" allowBlank="1" showInputMessage="1" sqref="A13" xr:uid="{00000000-0002-0000-0000-000004000000}">
      <formula1>"--, SPK 208, SPK 230"</formula1>
    </dataValidation>
    <dataValidation type="list" allowBlank="1" showInputMessage="1" sqref="A11" xr:uid="{00000000-0002-0000-0000-000005000000}">
      <formula1>"--, WRT 120, WRT 123"</formula1>
    </dataValidation>
    <dataValidation type="list" allowBlank="1" showInputMessage="1" showErrorMessage="1" sqref="J36:J42" xr:uid="{00000000-0002-0000-0000-000006000000}">
      <formula1>"1,2,3,4"</formula1>
    </dataValidation>
    <dataValidation type="list" allowBlank="1" showInputMessage="1" showErrorMessage="1" sqref="F12" xr:uid="{00000000-0002-0000-0000-000008000000}">
      <formula1>"Arts Elective, Free Elective (GE Req. Waived)"</formula1>
    </dataValidation>
    <dataValidation type="list" allowBlank="1" showInputMessage="1" showErrorMessage="1" sqref="B15" xr:uid="{00000000-0002-0000-0000-000009000000}">
      <formula1>"PHI 101/150/180 (PHI 180 is J &amp; E), Free Elective (GE Req. Waived)"</formula1>
    </dataValidation>
    <dataValidation type="list" allowBlank="1" showInputMessage="1" showErrorMessage="1" sqref="F10" xr:uid="{00000000-0002-0000-0000-00000A000000}">
      <formula1>"Science Elective, Free Elective (GE Req. Waived)"</formula1>
    </dataValidation>
    <dataValidation type="list" allowBlank="1" showInputMessage="1" showErrorMessage="1" sqref="B14" xr:uid="{00000000-0002-0000-0000-00000B000000}">
      <formula1>"CSC 112 or GEO 104, Free Elective (GE Req. Waived)"</formula1>
    </dataValidation>
    <dataValidation type="list" allowBlank="1" showInputMessage="1" showErrorMessage="1" sqref="B9" xr:uid="{00000000-0002-0000-0000-00000C000000}">
      <formula1>"First Year Experience, Free Elective (GE Req. Waived)"</formula1>
    </dataValidation>
    <dataValidation type="list" allowBlank="1" showInputMessage="1" showErrorMessage="1" sqref="B11" xr:uid="{00000000-0002-0000-0000-00000D000000}">
      <formula1>"Eff. Writing I (WRT 120 or 123), Free Elective (GE Req. Waived)"</formula1>
    </dataValidation>
    <dataValidation type="list" allowBlank="1" showInputMessage="1" showErrorMessage="1" sqref="B12" xr:uid="{00000000-0002-0000-0000-00000E000000}">
      <formula1>"Any 200 level WRT course, Free Elective (GE Req. Waived)"</formula1>
    </dataValidation>
    <dataValidation type="list" allowBlank="1" showInputMessage="1" showErrorMessage="1" sqref="B13" xr:uid="{00000000-0002-0000-0000-00000F000000}">
      <formula1>"SPK 208 or 230 (S), Free Elective (GE Req. Waived)"</formula1>
    </dataValidation>
    <dataValidation type="list" allowBlank="1" showInputMessage="1" showErrorMessage="1" sqref="B19" xr:uid="{00000000-0002-0000-0000-000010000000}">
      <formula1>"Principles of Macroeconomics, Free Elective (GE Req. Waived)"</formula1>
    </dataValidation>
    <dataValidation type="list" allowBlank="1" showInputMessage="1" sqref="K36:K42" xr:uid="{00000000-0002-0000-0000-000011000000}">
      <formula1>"--,A,A-,B+,B,B-,C+,C,C-,D+,D,D-,T,S,E,Fall,Spring,Summer,Winter"</formula1>
    </dataValidation>
    <dataValidation type="list" allowBlank="1" showInputMessage="1" sqref="C22" xr:uid="{00000000-0002-0000-0000-000012000000}">
      <formula1>"--,A,A-,B+,B,B-,C+,C,T,S,Fall,Spring,Summer,Winter"</formula1>
    </dataValidation>
    <dataValidation type="list" allowBlank="1" showInputMessage="1" showErrorMessage="1" sqref="F18" xr:uid="{00000000-0002-0000-0000-000013000000}">
      <formula1>"Business Analytics I, ECO 251 waived"</formula1>
    </dataValidation>
    <dataValidation type="list" allowBlank="1" showInputMessage="1" showErrorMessage="1" sqref="B18" xr:uid="{00000000-0002-0000-0000-000014000000}">
      <formula1>"Calculus – MAT 143 or 161, Free Elective (GE Req. Waived)"</formula1>
    </dataValidation>
    <dataValidation type="list" allowBlank="1" showInputMessage="1" sqref="G9:G14 C34:C37 G34:G36 C46:C48 C9:C15 C18:C21 G18:G20 G46:G47 G40:G43 C40:C43" xr:uid="{00000000-0002-0000-0000-000015000000}">
      <formula1>"--,Fall,Spring,Summer,Winter,A,A-,B+,B,B-,C+,C,C-,D+,D,D-,T,S,E,X,CA"</formula1>
    </dataValidation>
    <dataValidation allowBlank="1" showInputMessage="1" sqref="A9" xr:uid="{00000000-0002-0000-0000-000016000000}"/>
    <dataValidation type="list" allowBlank="1" showInputMessage="1" showErrorMessage="1" sqref="F9" xr:uid="{00000000-0002-0000-0000-000017000000}">
      <formula1>"Social Science Elective (Excl. ECO), Free Elective (GE Req. Waived)"</formula1>
    </dataValidation>
    <dataValidation type="list" allowBlank="1" showInputMessage="1" showErrorMessage="1" sqref="F11" xr:uid="{00000000-0002-0000-0000-000018000000}">
      <formula1>"Humanities Elective (Excl. PHI), Free Elective (GE Req. Waived)"</formula1>
    </dataValidation>
    <dataValidation type="list" allowBlank="1" showInputMessage="1" showErrorMessage="1" sqref="F14" xr:uid="{00000000-0002-0000-0000-000019000000}">
      <formula1>"Diversity Elective (""J"" Designator), Free Elective (GE Req. Waived)"</formula1>
    </dataValidation>
    <dataValidation type="list" allowBlank="1" showInputMessage="1" showErrorMessage="1" sqref="F13" xr:uid="{00000000-0002-0000-0000-00001A000000}">
      <formula1>"Interdisciplinary Elective (""I"" Designator), Free Elective (GE Req. Waived)"</formula1>
    </dataValidation>
    <dataValidation type="list" allowBlank="1" showInputMessage="1" showErrorMessage="1" sqref="A43" xr:uid="{00000000-0002-0000-0000-00001B000000}">
      <formula1>"--, SCM 388, SCM 499"</formula1>
    </dataValidation>
    <dataValidation type="list" allowBlank="1" showInputMessage="1" showErrorMessage="1" sqref="A42" xr:uid="{00000000-0002-0000-0000-00001C000000}">
      <formula1>"--, SCM 361, SCM 487"</formula1>
    </dataValidation>
  </dataValidations>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Requirements-based Guide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2023-08-01T18:14:14Z</dcterms:modified>
</cp:coreProperties>
</file>