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4" documentId="8_{C3F356C3-CCFF-4111-903D-BC952CCCA928}" xr6:coauthVersionLast="47" xr6:coauthVersionMax="47" xr10:uidLastSave="{DF996BA3-09A0-4EDE-A512-9F2B4978E829}"/>
  <bookViews>
    <workbookView xWindow="-110" yWindow="-110" windowWidth="19420" windowHeight="11500" activeTab="1" xr2:uid="{00000000-000D-0000-FFFF-FFFF00000000}"/>
  </bookViews>
  <sheets>
    <sheet name="Requirements-based Guide" sheetId="1" r:id="rId1"/>
    <sheet name="Semester-by-Semester Gui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17" i="1" l="1"/>
  <c r="C8" i="1"/>
  <c r="H10" i="1" l="1"/>
  <c r="H9" i="1"/>
  <c r="A35" i="2" l="1"/>
  <c r="B35" i="2"/>
  <c r="A36" i="2"/>
  <c r="B36" i="2"/>
  <c r="E39" i="2"/>
  <c r="F39" i="2"/>
  <c r="E38" i="2"/>
  <c r="F38" i="2"/>
  <c r="E35" i="2"/>
  <c r="F35" i="2"/>
  <c r="E36" i="2"/>
  <c r="F36" i="2"/>
  <c r="A43" i="2"/>
  <c r="B43" i="2"/>
  <c r="A44" i="2"/>
  <c r="B44" i="2"/>
  <c r="A45" i="2"/>
  <c r="B45" i="2"/>
  <c r="E44" i="2"/>
  <c r="F44" i="2"/>
  <c r="E43" i="2"/>
  <c r="F43" i="2"/>
  <c r="E28" i="2"/>
  <c r="F28" i="2"/>
  <c r="E27" i="2"/>
  <c r="F27" i="2"/>
  <c r="C27" i="2"/>
  <c r="C28" i="2"/>
  <c r="C29" i="2"/>
  <c r="C30" i="2"/>
  <c r="C31" i="2"/>
  <c r="G9" i="2"/>
  <c r="G10" i="2"/>
  <c r="G11" i="2"/>
  <c r="G12" i="2"/>
  <c r="G13" i="2"/>
  <c r="C13" i="2"/>
  <c r="C12" i="2"/>
  <c r="B10" i="2"/>
  <c r="C10" i="2"/>
  <c r="C36" i="2"/>
  <c r="C35" i="2"/>
  <c r="G28" i="2"/>
  <c r="G27" i="2"/>
  <c r="I36" i="2"/>
  <c r="J36" i="2"/>
  <c r="K36" i="2"/>
  <c r="I37" i="2"/>
  <c r="J37" i="2"/>
  <c r="K37" i="2"/>
  <c r="I38" i="2"/>
  <c r="J38" i="2"/>
  <c r="K38" i="2"/>
  <c r="I39" i="2"/>
  <c r="J39" i="2"/>
  <c r="K39" i="2"/>
  <c r="I40" i="2"/>
  <c r="J40" i="2"/>
  <c r="K40" i="2"/>
  <c r="I41" i="2"/>
  <c r="J41" i="2"/>
  <c r="K41" i="2"/>
  <c r="J35" i="2"/>
  <c r="K35" i="2"/>
  <c r="I35" i="2"/>
  <c r="F37" i="2"/>
  <c r="G37" i="2"/>
  <c r="B47" i="2"/>
  <c r="C47" i="2"/>
  <c r="F47" i="2"/>
  <c r="G47" i="2"/>
  <c r="E47" i="2"/>
  <c r="A47" i="2"/>
  <c r="F46" i="2"/>
  <c r="G46" i="2"/>
  <c r="E46" i="2"/>
  <c r="F45" i="2"/>
  <c r="G45" i="2"/>
  <c r="E45" i="2"/>
  <c r="B46" i="2"/>
  <c r="C46" i="2"/>
  <c r="A46" i="2"/>
  <c r="E37" i="2"/>
  <c r="B39" i="2"/>
  <c r="C39" i="2"/>
  <c r="A39" i="2"/>
  <c r="A28" i="2"/>
  <c r="B28" i="2"/>
  <c r="A29" i="2"/>
  <c r="B29" i="2"/>
  <c r="E29" i="2"/>
  <c r="F29" i="2"/>
  <c r="E11" i="2"/>
  <c r="F11" i="2"/>
  <c r="A27" i="2"/>
  <c r="B27" i="2"/>
  <c r="E9" i="2"/>
  <c r="F9" i="2"/>
  <c r="E31" i="2"/>
  <c r="F31" i="2"/>
  <c r="A31" i="2"/>
  <c r="B31" i="2"/>
  <c r="E12" i="2"/>
  <c r="F12" i="2"/>
  <c r="A11" i="2"/>
  <c r="B11" i="2"/>
  <c r="A38" i="2"/>
  <c r="B38" i="2"/>
  <c r="E30" i="2"/>
  <c r="F30" i="2"/>
  <c r="A37" i="2"/>
  <c r="B37" i="2"/>
  <c r="A10" i="2"/>
  <c r="A12" i="2"/>
  <c r="B12" i="2"/>
  <c r="A13" i="2"/>
  <c r="B13" i="2"/>
  <c r="E13" i="2"/>
  <c r="F13" i="2"/>
  <c r="A30" i="2"/>
  <c r="B30" i="2"/>
  <c r="E10" i="2"/>
  <c r="F10" i="2"/>
  <c r="A9" i="2"/>
  <c r="B9" i="2"/>
  <c r="C45" i="2"/>
  <c r="C44" i="1"/>
  <c r="C39" i="1"/>
  <c r="J45" i="1" s="1"/>
  <c r="C33" i="1"/>
  <c r="G43" i="2"/>
  <c r="F6" i="2"/>
  <c r="B6" i="2"/>
  <c r="G38" i="2"/>
  <c r="G31" i="2"/>
  <c r="G44" i="2"/>
  <c r="C44" i="2"/>
  <c r="C11" i="2"/>
  <c r="J45" i="2" s="1"/>
  <c r="J46" i="2" s="1"/>
  <c r="C43" i="2"/>
  <c r="G39" i="2"/>
  <c r="G36" i="2"/>
  <c r="G35" i="2"/>
  <c r="C38" i="2"/>
  <c r="C37" i="2"/>
  <c r="G29" i="2"/>
  <c r="G30" i="2"/>
  <c r="C9" i="2"/>
  <c r="J46" i="1" l="1"/>
  <c r="J47" i="1" s="1"/>
  <c r="J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 ref="B40" authorId="0" shapeId="0" xr:uid="{00000000-0006-0000-0000-000003000000}">
      <text>
        <r>
          <rPr>
            <b/>
            <sz val="9"/>
            <color indexed="81"/>
            <rFont val="Tahoma"/>
            <family val="2"/>
          </rPr>
          <t>Preq: FIN 325</t>
        </r>
        <r>
          <rPr>
            <sz val="9"/>
            <color indexed="81"/>
            <rFont val="Tahoma"/>
            <family val="2"/>
          </rPr>
          <t xml:space="preserve">
</t>
        </r>
      </text>
    </comment>
    <comment ref="B41" authorId="0" shapeId="0" xr:uid="{00000000-0006-0000-0000-000004000000}">
      <text>
        <r>
          <rPr>
            <b/>
            <sz val="9"/>
            <color indexed="81"/>
            <rFont val="Tahoma"/>
            <family val="2"/>
          </rPr>
          <t>Preq: FIN 325</t>
        </r>
      </text>
    </comment>
    <comment ref="F41" authorId="0" shapeId="0" xr:uid="{00000000-0006-0000-0000-000005000000}">
      <text>
        <r>
          <rPr>
            <b/>
            <sz val="9"/>
            <color indexed="81"/>
            <rFont val="Tahoma"/>
            <family val="2"/>
          </rPr>
          <t xml:space="preserve">Preq: FIN 326, FIN 344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5" authorId="0" shapeId="0" xr:uid="{00000000-0006-0000-0100-000001000000}">
      <text>
        <r>
          <rPr>
            <b/>
            <sz val="9"/>
            <color indexed="81"/>
            <rFont val="Tahoma"/>
            <family val="2"/>
          </rPr>
          <t>Preq: FIN 325</t>
        </r>
        <r>
          <rPr>
            <sz val="9"/>
            <color indexed="81"/>
            <rFont val="Tahoma"/>
            <family val="2"/>
          </rPr>
          <t xml:space="preserve">
</t>
        </r>
      </text>
    </comment>
    <comment ref="B43" authorId="0" shapeId="0" xr:uid="{00000000-0006-0000-0100-000002000000}">
      <text>
        <r>
          <rPr>
            <b/>
            <sz val="9"/>
            <color indexed="81"/>
            <rFont val="Tahoma"/>
            <family val="2"/>
          </rPr>
          <t>Preq: FIN 325</t>
        </r>
      </text>
    </comment>
    <comment ref="F43" authorId="0" shapeId="0" xr:uid="{00000000-0006-0000-0100-000003000000}">
      <text>
        <r>
          <rPr>
            <b/>
            <sz val="9"/>
            <color indexed="81"/>
            <rFont val="Tahoma"/>
            <family val="2"/>
          </rPr>
          <t xml:space="preserve">Preq: FIN 326, FIN 344
</t>
        </r>
      </text>
    </comment>
  </commentList>
</comments>
</file>

<file path=xl/sharedStrings.xml><?xml version="1.0" encoding="utf-8"?>
<sst xmlns="http://schemas.openxmlformats.org/spreadsheetml/2006/main" count="157" uniqueCount="116">
  <si>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</si>
  <si>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</si>
  <si>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</si>
  <si>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</si>
  <si>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</si>
  <si>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</si>
  <si>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</si>
  <si>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</si>
  <si>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</si>
  <si>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</si>
  <si>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</si>
  <si>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</si>
  <si>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</si>
  <si>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</si>
  <si>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</si>
  <si>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</si>
  <si>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 xml:space="preserve">FIN 337 or ECO 335         </t>
  </si>
  <si>
    <t>FIN, ECO, or ACC Elective</t>
  </si>
  <si>
    <t>Business Analytics II</t>
  </si>
  <si>
    <t>Production Operations</t>
  </si>
  <si>
    <t>Investments</t>
  </si>
  <si>
    <t>FIN Elective</t>
  </si>
  <si>
    <t xml:space="preserve">Business Elective </t>
  </si>
  <si>
    <t>Prin of Management</t>
  </si>
  <si>
    <t>Choose any course within the West Chester University.</t>
  </si>
  <si>
    <t>Distributive Requirements</t>
  </si>
  <si>
    <t>B.S. in FINANCE</t>
  </si>
  <si>
    <t xml:space="preserve">Choose any 300-level or above course within the College of Business (ACC, BLA, ECO, FIN, INB, MGT, MIS, MKT or SCM) that is not already a required course in the major Core. PSC 318, GEO325, MIS300 and GEO425 may be taken as Business Electives. </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</si>
  <si>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(ECO411 and ECO412) only count as business electives and free electives.
</t>
  </si>
  <si>
    <t xml:space="preserve">MGT 200 </t>
  </si>
  <si>
    <t>ECO 251</t>
  </si>
  <si>
    <t>ACC 201</t>
  </si>
  <si>
    <t>ACC 202</t>
  </si>
  <si>
    <t>BLA 201</t>
  </si>
  <si>
    <t>MKT 250</t>
  </si>
  <si>
    <t>ECO 111</t>
  </si>
  <si>
    <t>FYE 100</t>
  </si>
  <si>
    <t>ECO 112</t>
  </si>
  <si>
    <t xml:space="preserve">FIN 325 </t>
  </si>
  <si>
    <t xml:space="preserve">ECO 351    </t>
  </si>
  <si>
    <t>FIN 344</t>
  </si>
  <si>
    <t xml:space="preserve">FIN 372 or ECO 338 </t>
  </si>
  <si>
    <t xml:space="preserve">FIN 400 </t>
  </si>
  <si>
    <t>MGT 499</t>
  </si>
  <si>
    <t>MGT 313</t>
  </si>
  <si>
    <t>MGT 341</t>
  </si>
  <si>
    <t xml:space="preserve">FIN 326 </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</si>
  <si>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</si>
  <si>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</si>
  <si>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</si>
  <si>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Choose any FIN, ECO, or ACC course that is 300-level or above and is not already a required course in the major Core. If a student take both FIN 337/ECO 335, one of them can be used as a FIN/ECO/ACC elective, Business elective or Free elective. The same rule applies to FIN 372/ECO 338.</t>
  </si>
  <si>
    <t>Unused Courses</t>
  </si>
  <si>
    <t>Credits</t>
  </si>
  <si>
    <t>Grade</t>
  </si>
  <si>
    <t>Name</t>
  </si>
  <si>
    <t>In-progress</t>
  </si>
  <si>
    <t>Type</t>
  </si>
  <si>
    <t>Course Summary</t>
  </si>
  <si>
    <t>Passed</t>
  </si>
  <si>
    <t xml:space="preserve">Senior Seminar in FIN (S)(W) </t>
  </si>
  <si>
    <t xml:space="preserve">Business Policy (S)(W) </t>
  </si>
  <si>
    <t>Intermediate Financial Mgt. (W)</t>
  </si>
  <si>
    <t xml:space="preserve">Business and Society (E)(W) </t>
  </si>
  <si>
    <t>Business Core Requirements (21 credits)</t>
  </si>
  <si>
    <t>Major Requirements (15 credits)</t>
  </si>
  <si>
    <t xml:space="preserve">A minimum grade of C must be attained in all pre-business, business core, and MAJOR AREA courses. Any of these courses in which a grade of C is not earned must be repeated until a grade of C or better is earned.
</t>
  </si>
  <si>
    <t>Electives (24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</si>
  <si>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</si>
  <si>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</si>
  <si>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t>FIN/ECO/ACC Electives (6 credits)</t>
  </si>
  <si>
    <t>Business Electives (6 credits)</t>
  </si>
  <si>
    <t>Free Electives (9 credits)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</si>
  <si>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</si>
  <si>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</si>
  <si>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</si>
  <si>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FIN Electives (3 credits)</t>
  </si>
  <si>
    <t xml:space="preserve">Choose any FIN course that is 300-level or above and is not already a required course in the major Core.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</si>
  <si>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</si>
  <si>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</si>
  <si>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</si>
  <si>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</si>
  <si>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</si>
  <si>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</si>
  <si>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Need repeat</t>
  </si>
  <si>
    <t>Count</t>
  </si>
  <si>
    <t>(The course summary table does not count any unused courses)</t>
  </si>
  <si>
    <t>(The course summary table does not count any unused or unmapped courses)</t>
  </si>
  <si>
    <t>Calculus – MAT 143 or 161</t>
  </si>
  <si>
    <t>For Advisor Use</t>
  </si>
  <si>
    <t>F A L L</t>
  </si>
  <si>
    <t>S P R I N G</t>
  </si>
  <si>
    <t>PRE-BUSINESS MAJORS – FIRST YEAR</t>
  </si>
  <si>
    <t>First Year Experience</t>
  </si>
  <si>
    <t>Eff. Writing I (WRT 120 or 123)</t>
  </si>
  <si>
    <t>SOPHOMORE YEAR</t>
  </si>
  <si>
    <t xml:space="preserve">(15 credits) </t>
  </si>
  <si>
    <t>JUNIOR YEAR</t>
  </si>
  <si>
    <t xml:space="preserve">(16 credits) </t>
  </si>
  <si>
    <t>SENIOR YEAR</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</si>
  <si>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 411 and ECO 412) only count as business electives and free electives.
</t>
  </si>
  <si>
    <t>Social Science Elective (Excl. ECO)</t>
  </si>
  <si>
    <t>Humanities Elective (Excl. PHI)</t>
  </si>
  <si>
    <t xml:space="preserve">Choose any FIN course that is 300-level or 400-level, and is not already a required course in the major Core. </t>
  </si>
  <si>
    <t>Choose any FIN, ECO, or ACC course that is 300-level or 400-level, and is not already a required course in the major Core. If a student took both FIN 337/ECO 335, one of them can be used as a FIN/ECO/ACC elective, Business elective, or Free elective. The same rule applies to FIN 372/ECO 338.</t>
  </si>
  <si>
    <t>Interdisciplinary Elective ("I" Designator)</t>
  </si>
  <si>
    <t>Diversity Elective ("J" Designator)</t>
  </si>
  <si>
    <t xml:space="preserve">Choose any course within the West Chester University. </t>
  </si>
  <si>
    <t>General Education Requirements (40 credits)</t>
  </si>
  <si>
    <t>Arts Elective</t>
  </si>
  <si>
    <t>PHI 101/150/180 (PHI 180 is J &amp; E)</t>
  </si>
  <si>
    <t>Pre-Business Requirements (21 credits)</t>
  </si>
  <si>
    <t xml:space="preserve">Choose any 300-level or 400-level course within the College of Business (ACC, BLA, ECO, FIN, INB, MGT, MIS, MKT or SCM) that is not already a required course in the major Core. PSC 318, GEO 325, and GEO 425 may be taken as Business Electives. </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</si>
  <si>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</si>
  <si>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</si>
  <si>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</si>
  <si>
    <t>EFFECTIVE FOR STUDENTS ENTERING MAJOR FALL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</si>
</sst>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i/>
      <sz val="10"/>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3" fillId="0" borderId="0" xfId="0" applyFont="1" applyAlignment="1">
      <alignment horizontal="left"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4"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left" wrapText="1"/>
    </xf>
    <xf numFmtId="0" fontId="8"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2" fillId="0" borderId="0" xfId="0" applyFont="1" applyAlignment="1">
      <alignment horizontal="left"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right" vertical="center"/>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2"/>
  <sheetViews>
    <sheetView showGridLines="0" workbookViewId="0">
      <selection activeCell="A4" sqref="A4:G4"/>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1.8164062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47"/>
      <c r="B1" s="47"/>
      <c r="C1" s="47"/>
      <c r="D1" s="47"/>
      <c r="E1" s="47"/>
      <c r="F1" s="47"/>
      <c r="G1" s="47"/>
    </row>
    <row r="2" spans="1:9" ht="11.5" customHeight="1" x14ac:dyDescent="0.35">
      <c r="A2" s="48" t="s">
        <v>26</v>
      </c>
      <c r="B2" s="48"/>
      <c r="C2" s="48"/>
      <c r="D2" s="48"/>
      <c r="E2" s="48"/>
      <c r="F2" s="48"/>
      <c r="G2" s="48"/>
    </row>
    <row r="3" spans="1:9" ht="11.5" customHeight="1" x14ac:dyDescent="0.35">
      <c r="A3" s="48" t="s">
        <v>5</v>
      </c>
      <c r="B3" s="48"/>
      <c r="C3" s="48"/>
      <c r="D3" s="48"/>
      <c r="E3" s="48"/>
      <c r="F3" s="48"/>
      <c r="G3" s="48"/>
    </row>
    <row r="4" spans="1:9" ht="11.5" customHeight="1" x14ac:dyDescent="0.35">
      <c r="A4" s="48" t="s">
        <v>115</v>
      </c>
      <c r="B4" s="48"/>
      <c r="C4" s="48"/>
      <c r="D4" s="48"/>
      <c r="E4" s="48"/>
      <c r="F4" s="48"/>
      <c r="G4" s="48"/>
      <c r="I4" s="9"/>
    </row>
    <row r="5" spans="1:9" ht="11.5" customHeight="1" x14ac:dyDescent="0.35">
      <c r="A5" s="4"/>
      <c r="B5" s="4"/>
      <c r="C5" s="4"/>
      <c r="D5" s="4"/>
      <c r="E5" s="4"/>
      <c r="F5" s="4"/>
      <c r="G5" s="4"/>
    </row>
    <row r="6" spans="1:9" ht="11.5" customHeight="1" x14ac:dyDescent="0.35">
      <c r="A6" s="12" t="s">
        <v>4</v>
      </c>
      <c r="B6" s="49"/>
      <c r="C6" s="49"/>
      <c r="D6" s="5"/>
      <c r="E6" s="12" t="s">
        <v>6</v>
      </c>
      <c r="F6" s="49"/>
      <c r="G6" s="49"/>
    </row>
    <row r="7" spans="1:9" ht="11.5" customHeight="1" x14ac:dyDescent="0.35">
      <c r="A7" s="41"/>
      <c r="B7" s="41"/>
      <c r="C7" s="41"/>
      <c r="D7" s="6"/>
      <c r="E7" s="41"/>
      <c r="F7" s="41"/>
      <c r="G7" s="41"/>
    </row>
    <row r="8" spans="1:9" ht="11.5" customHeight="1" x14ac:dyDescent="0.35">
      <c r="A8" s="50" t="s">
        <v>107</v>
      </c>
      <c r="B8" s="50"/>
      <c r="C8" s="46" t="str">
        <f>IF(SUM(COUNTIF(C9:C15,{"A","A-","B+","B","B-","C+","C","C-","D+","D","D-","T","S","E"}))+SUM(COUNTIF(G9:G14,{"A","A-","B+","B","B-","C+","C","C-","D+","D","D-","T","S","E"}))=13,"Satisfied","Unsatisfied")</f>
        <v>Unsatisfied</v>
      </c>
      <c r="D8" s="46"/>
      <c r="E8" s="46"/>
    </row>
    <row r="9" spans="1:9" ht="11.5" customHeight="1" x14ac:dyDescent="0.35">
      <c r="A9" s="12" t="s">
        <v>36</v>
      </c>
      <c r="B9" s="5" t="s">
        <v>92</v>
      </c>
      <c r="C9" s="8"/>
      <c r="E9" s="12"/>
      <c r="F9" s="5" t="s">
        <v>100</v>
      </c>
      <c r="G9" s="8"/>
      <c r="H9" s="37" t="str">
        <f>IF(AND(LEFT(E9,3)="ECO"),"&lt;= Warning: Choose a different discipline","")</f>
        <v/>
      </c>
    </row>
    <row r="10" spans="1:9" ht="11.5" customHeight="1" x14ac:dyDescent="0.35">
      <c r="A10" s="12"/>
      <c r="B10" s="5" t="s">
        <v>114</v>
      </c>
      <c r="C10" s="8"/>
      <c r="E10" s="12"/>
      <c r="F10" s="5" t="s">
        <v>12</v>
      </c>
      <c r="G10" s="8"/>
      <c r="H10" s="37" t="str">
        <f>IF(AND(LEFT(A14,3)=LEFT(E10,3),LEFT(A14,3)&lt;&gt;""),"&lt;= Warning: Choose a different discipline","")</f>
        <v/>
      </c>
    </row>
    <row r="11" spans="1:9" ht="11.5" customHeight="1" x14ac:dyDescent="0.35">
      <c r="A11" s="12"/>
      <c r="B11" s="5" t="s">
        <v>93</v>
      </c>
      <c r="C11" s="8"/>
      <c r="E11" s="12"/>
      <c r="F11" s="5" t="s">
        <v>101</v>
      </c>
      <c r="G11" s="8"/>
      <c r="H11" s="37" t="str">
        <f>IF(AND(LEFT(E11,3)="PHI"),"&lt;= Warning: Choose a different discipline","")</f>
        <v/>
      </c>
    </row>
    <row r="12" spans="1:9" ht="11.5" customHeight="1" x14ac:dyDescent="0.35">
      <c r="A12" s="12"/>
      <c r="B12" s="5" t="s">
        <v>3</v>
      </c>
      <c r="C12" s="8"/>
      <c r="E12" s="12"/>
      <c r="F12" s="5" t="s">
        <v>108</v>
      </c>
      <c r="G12" s="8"/>
    </row>
    <row r="13" spans="1:9" ht="11.5" customHeight="1" x14ac:dyDescent="0.35">
      <c r="A13" s="12"/>
      <c r="B13" s="5" t="s">
        <v>11</v>
      </c>
      <c r="C13" s="8"/>
      <c r="E13" s="12"/>
      <c r="F13" s="5" t="s">
        <v>104</v>
      </c>
      <c r="G13" s="8"/>
    </row>
    <row r="14" spans="1:9" ht="11.5" customHeight="1" x14ac:dyDescent="0.35">
      <c r="A14" s="12"/>
      <c r="B14" s="5" t="s">
        <v>2</v>
      </c>
      <c r="C14" s="8"/>
      <c r="E14" s="12"/>
      <c r="F14" s="5" t="s">
        <v>105</v>
      </c>
      <c r="G14" s="8"/>
    </row>
    <row r="15" spans="1:9" ht="11.5" customHeight="1" x14ac:dyDescent="0.35">
      <c r="A15" s="12"/>
      <c r="B15" s="5" t="s">
        <v>109</v>
      </c>
      <c r="C15" s="8"/>
    </row>
    <row r="17" spans="1:9" ht="11.5" customHeight="1" x14ac:dyDescent="0.35">
      <c r="A17" s="50" t="s">
        <v>110</v>
      </c>
      <c r="B17" s="50"/>
      <c r="C17" s="46" t="str">
        <f>IF(SUM(COUNTIF(C19:C21,{"A","A-","B+","B","B-","C+","C","T","S"}))+SUM(COUNTIF(G18:G20,{"A","A-","B+","B","B-","C+","C","T","S"}))+SUM(COUNTIF(C18,{"A","A-","B+","B","B-","C+","C","C-","D+","D","D-","T","S","E"}))=7,"Satisfied","Unsatisfied")</f>
        <v>Unsatisfied</v>
      </c>
      <c r="D17" s="46"/>
      <c r="E17" s="46"/>
    </row>
    <row r="18" spans="1:9" ht="11.5" customHeight="1" x14ac:dyDescent="0.35">
      <c r="A18" s="12"/>
      <c r="B18" s="12" t="s">
        <v>87</v>
      </c>
      <c r="C18" s="8"/>
      <c r="D18" s="5"/>
      <c r="E18" s="12" t="s">
        <v>30</v>
      </c>
      <c r="F18" s="12" t="s">
        <v>9</v>
      </c>
      <c r="G18" s="8"/>
    </row>
    <row r="19" spans="1:9" ht="11.5" customHeight="1" x14ac:dyDescent="0.35">
      <c r="A19" s="12" t="s">
        <v>35</v>
      </c>
      <c r="B19" s="5" t="s">
        <v>0</v>
      </c>
      <c r="C19" s="8"/>
      <c r="E19" s="12" t="s">
        <v>29</v>
      </c>
      <c r="F19" s="12" t="s">
        <v>23</v>
      </c>
      <c r="G19" s="8"/>
    </row>
    <row r="20" spans="1:9" ht="11.5" customHeight="1" x14ac:dyDescent="0.35">
      <c r="A20" s="12" t="s">
        <v>37</v>
      </c>
      <c r="B20" s="12" t="s">
        <v>1</v>
      </c>
      <c r="C20" s="8"/>
      <c r="E20" s="12" t="s">
        <v>34</v>
      </c>
      <c r="F20" s="12" t="s">
        <v>13</v>
      </c>
      <c r="G20" s="8"/>
    </row>
    <row r="21" spans="1:9" ht="11.5" customHeight="1" x14ac:dyDescent="0.35">
      <c r="A21" s="12" t="s">
        <v>31</v>
      </c>
      <c r="B21" s="12" t="s">
        <v>7</v>
      </c>
      <c r="C21" s="8"/>
    </row>
    <row r="22" spans="1:9" ht="11.5" customHeight="1" x14ac:dyDescent="0.35">
      <c r="A22" s="12"/>
      <c r="B22" s="12"/>
      <c r="C22" s="10"/>
    </row>
    <row r="23" spans="1:9" ht="11.5" customHeight="1" x14ac:dyDescent="0.35">
      <c r="A23" s="51" t="s">
        <v>67</v>
      </c>
      <c r="B23" s="52"/>
      <c r="C23" s="52"/>
      <c r="D23" s="52"/>
      <c r="E23" s="52"/>
      <c r="F23" s="52"/>
      <c r="G23" s="53"/>
    </row>
    <row r="24" spans="1:9" ht="11.5" customHeight="1" x14ac:dyDescent="0.35">
      <c r="A24" s="54"/>
      <c r="B24" s="55"/>
      <c r="C24" s="55"/>
      <c r="D24" s="55"/>
      <c r="E24" s="55"/>
      <c r="F24" s="55"/>
      <c r="G24" s="56"/>
    </row>
    <row r="25" spans="1:9" ht="11.5" customHeight="1" x14ac:dyDescent="0.35">
      <c r="A25" s="54"/>
      <c r="B25" s="55"/>
      <c r="C25" s="55"/>
      <c r="D25" s="55"/>
      <c r="E25" s="55"/>
      <c r="F25" s="55"/>
      <c r="G25" s="56"/>
    </row>
    <row r="26" spans="1:9" ht="11.5" customHeight="1" x14ac:dyDescent="0.35">
      <c r="A26" s="54"/>
      <c r="B26" s="55"/>
      <c r="C26" s="55"/>
      <c r="D26" s="55"/>
      <c r="E26" s="55"/>
      <c r="F26" s="55"/>
      <c r="G26" s="56"/>
    </row>
    <row r="27" spans="1:9" ht="11.5" customHeight="1" x14ac:dyDescent="0.35">
      <c r="A27" s="54"/>
      <c r="B27" s="55"/>
      <c r="C27" s="55"/>
      <c r="D27" s="55"/>
      <c r="E27" s="55"/>
      <c r="F27" s="55"/>
      <c r="G27" s="56"/>
    </row>
    <row r="28" spans="1:9" ht="11.5" customHeight="1" x14ac:dyDescent="0.35">
      <c r="A28" s="54"/>
      <c r="B28" s="55"/>
      <c r="C28" s="55"/>
      <c r="D28" s="55"/>
      <c r="E28" s="55"/>
      <c r="F28" s="55"/>
      <c r="G28" s="56"/>
    </row>
    <row r="29" spans="1:9" ht="11.5" customHeight="1" x14ac:dyDescent="0.35">
      <c r="A29" s="54"/>
      <c r="B29" s="55"/>
      <c r="C29" s="55"/>
      <c r="D29" s="55"/>
      <c r="E29" s="55"/>
      <c r="F29" s="55"/>
      <c r="G29" s="56"/>
    </row>
    <row r="30" spans="1:9" ht="11.5" customHeight="1" x14ac:dyDescent="0.35">
      <c r="A30" s="54"/>
      <c r="B30" s="55"/>
      <c r="C30" s="55"/>
      <c r="D30" s="55"/>
      <c r="E30" s="55"/>
      <c r="F30" s="55"/>
      <c r="G30" s="56"/>
    </row>
    <row r="31" spans="1:9" ht="11.5" customHeight="1" x14ac:dyDescent="0.35">
      <c r="A31" s="57"/>
      <c r="B31" s="58"/>
      <c r="C31" s="58"/>
      <c r="D31" s="58"/>
      <c r="E31" s="58"/>
      <c r="F31" s="58"/>
      <c r="G31" s="59"/>
      <c r="I31" s="31" t="s">
        <v>88</v>
      </c>
    </row>
    <row r="32" spans="1:9" ht="11.5" customHeight="1" x14ac:dyDescent="0.35">
      <c r="A32" s="2"/>
      <c r="E32" s="2"/>
    </row>
    <row r="33" spans="1:11" ht="11.5" customHeight="1" x14ac:dyDescent="0.35">
      <c r="A33" s="50" t="s">
        <v>63</v>
      </c>
      <c r="B33" s="50"/>
      <c r="C33" s="46" t="str">
        <f>IF(SUM(COUNTIF(C34:C37,{"A","A-","B+","B","B-","C+","C","T","S"}))+SUM(COUNTIF(G34:G36,{"A","A-","B+","B","B-","C+","C","T","S"}))=7,"Satisfied","Unsatisfied")</f>
        <v>Unsatisfied</v>
      </c>
      <c r="D33" s="46"/>
      <c r="E33" s="46"/>
      <c r="I33" s="60" t="s">
        <v>51</v>
      </c>
      <c r="J33" s="62"/>
      <c r="K33" s="61"/>
    </row>
    <row r="34" spans="1:11" ht="11.5" customHeight="1" x14ac:dyDescent="0.35">
      <c r="A34" s="12" t="s">
        <v>32</v>
      </c>
      <c r="B34" s="12" t="s">
        <v>8</v>
      </c>
      <c r="C34" s="8"/>
      <c r="E34" s="12" t="s">
        <v>44</v>
      </c>
      <c r="F34" s="12" t="s">
        <v>62</v>
      </c>
      <c r="G34" s="8"/>
      <c r="I34" s="25" t="s">
        <v>82</v>
      </c>
      <c r="J34" s="26" t="s">
        <v>52</v>
      </c>
      <c r="K34" s="27" t="s">
        <v>53</v>
      </c>
    </row>
    <row r="35" spans="1:11" ht="11.5" customHeight="1" x14ac:dyDescent="0.35">
      <c r="A35" s="12" t="s">
        <v>33</v>
      </c>
      <c r="B35" s="12" t="s">
        <v>10</v>
      </c>
      <c r="C35" s="8"/>
      <c r="E35" s="12" t="s">
        <v>45</v>
      </c>
      <c r="F35" s="12" t="s">
        <v>19</v>
      </c>
      <c r="G35" s="8"/>
      <c r="I35" s="35"/>
      <c r="J35" s="21"/>
      <c r="K35" s="22"/>
    </row>
    <row r="36" spans="1:11" ht="11.5" customHeight="1" x14ac:dyDescent="0.35">
      <c r="A36" s="12" t="s">
        <v>39</v>
      </c>
      <c r="B36" s="12" t="s">
        <v>18</v>
      </c>
      <c r="C36" s="8"/>
      <c r="E36" s="12" t="s">
        <v>43</v>
      </c>
      <c r="F36" s="12" t="s">
        <v>60</v>
      </c>
      <c r="G36" s="8"/>
      <c r="I36" s="35"/>
      <c r="J36" s="21"/>
      <c r="K36" s="22"/>
    </row>
    <row r="37" spans="1:11" ht="11.5" customHeight="1" x14ac:dyDescent="0.35">
      <c r="A37" s="12" t="s">
        <v>38</v>
      </c>
      <c r="B37" s="12" t="s">
        <v>14</v>
      </c>
      <c r="C37" s="8"/>
      <c r="I37" s="35"/>
      <c r="J37" s="21"/>
      <c r="K37" s="22"/>
    </row>
    <row r="38" spans="1:11" ht="11.5" customHeight="1" x14ac:dyDescent="0.35">
      <c r="A38" s="2"/>
      <c r="I38" s="35"/>
      <c r="J38" s="21"/>
      <c r="K38" s="22"/>
    </row>
    <row r="39" spans="1:11" ht="11.5" customHeight="1" x14ac:dyDescent="0.35">
      <c r="A39" s="50" t="s">
        <v>64</v>
      </c>
      <c r="B39" s="50"/>
      <c r="C39" s="46" t="str">
        <f>IF(SUM(COUNTIF(C40:C41,{"A","A-","B+","B","B-","C+","C","T","S"}))+SUM(COUNTIF(G40:G41,{"A","A-","B+","B","B-","C+","C","T","S"}))=5,"Satisfied","Unsatisfied")</f>
        <v>Unsatisfied</v>
      </c>
      <c r="D39" s="46"/>
      <c r="E39" s="46"/>
      <c r="I39" s="35"/>
      <c r="J39" s="21"/>
      <c r="K39" s="22"/>
    </row>
    <row r="40" spans="1:11" ht="11.5" customHeight="1" x14ac:dyDescent="0.35">
      <c r="A40" s="12" t="s">
        <v>46</v>
      </c>
      <c r="B40" s="12" t="s">
        <v>61</v>
      </c>
      <c r="C40" s="8"/>
      <c r="E40" s="12"/>
      <c r="F40" s="12" t="s">
        <v>41</v>
      </c>
      <c r="G40" s="8"/>
      <c r="I40" s="35"/>
      <c r="J40" s="21"/>
      <c r="K40" s="22"/>
    </row>
    <row r="41" spans="1:11" ht="11.5" customHeight="1" x14ac:dyDescent="0.35">
      <c r="A41" s="12" t="s">
        <v>40</v>
      </c>
      <c r="B41" s="12" t="s">
        <v>20</v>
      </c>
      <c r="C41" s="8"/>
      <c r="E41" s="12" t="s">
        <v>42</v>
      </c>
      <c r="F41" s="5" t="s">
        <v>59</v>
      </c>
      <c r="G41" s="8"/>
      <c r="I41" s="36"/>
      <c r="J41" s="23"/>
      <c r="K41" s="24"/>
    </row>
    <row r="42" spans="1:11" ht="11.5" customHeight="1" x14ac:dyDescent="0.35">
      <c r="A42" s="12"/>
      <c r="B42" s="12" t="s">
        <v>16</v>
      </c>
      <c r="C42" s="8"/>
    </row>
    <row r="43" spans="1:11" ht="11.5" customHeight="1" x14ac:dyDescent="0.35">
      <c r="I43" s="60" t="s">
        <v>57</v>
      </c>
      <c r="J43" s="61"/>
    </row>
    <row r="44" spans="1:11" ht="11.5" customHeight="1" x14ac:dyDescent="0.35">
      <c r="A44" s="50" t="s">
        <v>66</v>
      </c>
      <c r="B44" s="50"/>
      <c r="C44" s="46" t="str">
        <f>IF(SUM(COUNTIF(C45:C48,{"A","A-","B+","B","B-","C+","C","T","S"}))+SUM(COUNTIF(G45,{"A","A-","B+","B","B-","C+","C","T","S"}))+SUM(COUNTIF(G46:G48,{"A","A-","B+","B","B-","C+","C","C-","D+","D","D-","T","S","E"}))=8,"Satisfied","Unsatisfied")</f>
        <v>Unsatisfied</v>
      </c>
      <c r="D44" s="46"/>
      <c r="E44" s="46"/>
      <c r="I44" s="18" t="s">
        <v>56</v>
      </c>
      <c r="J44" s="20" t="s">
        <v>84</v>
      </c>
    </row>
    <row r="45" spans="1:11" ht="11.5" customHeight="1" x14ac:dyDescent="0.35">
      <c r="A45" s="12"/>
      <c r="B45" s="12" t="s">
        <v>21</v>
      </c>
      <c r="C45" s="8"/>
      <c r="E45" s="12"/>
      <c r="F45" s="12" t="s">
        <v>22</v>
      </c>
      <c r="G45" s="8"/>
      <c r="I45" s="29" t="s">
        <v>58</v>
      </c>
      <c r="J45" s="22">
        <f>SUM(COUNTIF(C9:C15,{"A","A-","B+","B","B-","C+","C","C-","D+","D","D-","T","S","E"}))+SUM(COUNTIF(G9:G14,{"A","A-","B+","B","B-","C+","C","C-","D+","D","D-","T","S","E"}))+SUM(COUNTIF(C18,{"A","A-","B+","B","B-","C+","C","C-","D+","D","D-","T","S","E"}))+SUM(COUNTIF(C19:C21,{"A","A-","B+","B","B-","C+","C","T","S"}))+SUM(COUNTIF(G18:G20,{"A","A-","B+","B","B-","C+","C","T","S"}))+SUM(COUNTIF(C34:C48,{"A","A-","B+","B","B-","C+","C","T","S"}))+SUM(COUNTIF(G34:G45,{"A","A-","B+","B","B-","C+","C","T","S"}))+SUM(COUNTIF(G46:G48,{"A","A-","B+","B","B-","C+","C","C-","D+","D","D-","T","S","E"}))+IF(SUM(COUNTIF(C10,{"C-","D+","D","D-","E"}))+SUM(COUNTIF(C18,{"C-","D+","D","D-","E"}))=2,-1,0)</f>
        <v>0</v>
      </c>
    </row>
    <row r="46" spans="1:11" ht="11.5" customHeight="1" x14ac:dyDescent="0.35">
      <c r="A46" s="12"/>
      <c r="B46" s="12" t="s">
        <v>17</v>
      </c>
      <c r="C46" s="8"/>
      <c r="E46" s="12"/>
      <c r="F46" s="12" t="s">
        <v>15</v>
      </c>
      <c r="G46" s="8"/>
      <c r="I46" s="29" t="s">
        <v>83</v>
      </c>
      <c r="J46" s="22">
        <f>SUM(COUNTIF(C9:C21,{"A","A-","B+","B","B-","C+","C","C-","D+","D","D-","T","S","E","F"}))+SUM(COUNTIF(G9:G20,{"A","A-","B+","B","B-","C+","C","C-","D+","D","D-","T","S","E","F"}))+SUM(COUNTIF(C34:C48,{"A","A-","B+","B","B-","C+","C","C-","D+","D","D-","T","S","E","F"}))+SUM(COUNTIF(G34:G48,{"A","A-","B+","B","B-","C+","C","C-","D+","D","D-","T","S","E","F"}))-J45</f>
        <v>0</v>
      </c>
    </row>
    <row r="47" spans="1:11" ht="11.5" customHeight="1" x14ac:dyDescent="0.35">
      <c r="A47" s="12"/>
      <c r="B47" s="12" t="s">
        <v>17</v>
      </c>
      <c r="C47" s="8"/>
      <c r="E47" s="12"/>
      <c r="F47" s="12" t="s">
        <v>15</v>
      </c>
      <c r="G47" s="8"/>
      <c r="I47" s="30" t="s">
        <v>55</v>
      </c>
      <c r="J47" s="24">
        <f>40-(COUNTBLANK(C9:C15)+COUNTBLANK(C18:C21)+COUNTBLANK(G9:G14)+COUNTBLANK(G18:G20)+COUNTBLANK(C34:C37)+COUNTBLANK(G34:G36)+COUNTBLANK(C40:C42)+COUNTBLANK(G40:G41)+COUNTBLANK(C45:C48)+COUNTBLANK(G45:G48))-J45-J46</f>
        <v>0</v>
      </c>
    </row>
    <row r="48" spans="1:11" ht="11.5" customHeight="1" x14ac:dyDescent="0.35">
      <c r="A48" s="12"/>
      <c r="B48" s="12" t="s">
        <v>22</v>
      </c>
      <c r="C48" s="8"/>
      <c r="E48" s="12"/>
      <c r="F48" s="12" t="s">
        <v>15</v>
      </c>
      <c r="G48" s="8"/>
    </row>
    <row r="49" spans="1:10" ht="11.5" customHeight="1" x14ac:dyDescent="0.35">
      <c r="A49" s="2"/>
      <c r="E49" s="2"/>
      <c r="I49" s="5" t="s">
        <v>85</v>
      </c>
    </row>
    <row r="50" spans="1:10" ht="11.5" customHeight="1" x14ac:dyDescent="0.35">
      <c r="A50" s="63" t="s">
        <v>99</v>
      </c>
      <c r="B50" s="64"/>
      <c r="C50" s="64"/>
      <c r="D50" s="64"/>
      <c r="E50" s="64"/>
      <c r="F50" s="64"/>
      <c r="G50" s="65"/>
    </row>
    <row r="51" spans="1:10" ht="11.5" customHeight="1" x14ac:dyDescent="0.35">
      <c r="A51" s="66"/>
      <c r="B51" s="67"/>
      <c r="C51" s="67"/>
      <c r="D51" s="67"/>
      <c r="E51" s="67"/>
      <c r="F51" s="67"/>
      <c r="G51" s="68"/>
    </row>
    <row r="52" spans="1:10" ht="11.5" customHeight="1" x14ac:dyDescent="0.35">
      <c r="A52" s="66"/>
      <c r="B52" s="67"/>
      <c r="C52" s="67"/>
      <c r="D52" s="67"/>
      <c r="E52" s="67"/>
      <c r="F52" s="67"/>
      <c r="G52" s="68"/>
    </row>
    <row r="53" spans="1:10" ht="11.5" customHeight="1" x14ac:dyDescent="0.35">
      <c r="A53" s="66"/>
      <c r="B53" s="67"/>
      <c r="C53" s="67"/>
      <c r="D53" s="67"/>
      <c r="E53" s="67"/>
      <c r="F53" s="67"/>
      <c r="G53" s="68"/>
    </row>
    <row r="54" spans="1:10" ht="11.5" customHeight="1" x14ac:dyDescent="0.35">
      <c r="A54" s="66"/>
      <c r="B54" s="67"/>
      <c r="C54" s="67"/>
      <c r="D54" s="67"/>
      <c r="E54" s="67"/>
      <c r="F54" s="67"/>
      <c r="G54" s="68"/>
    </row>
    <row r="55" spans="1:10" ht="11.5" customHeight="1" x14ac:dyDescent="0.35">
      <c r="A55" s="72"/>
      <c r="B55" s="73"/>
      <c r="C55" s="73"/>
      <c r="D55" s="73"/>
      <c r="E55" s="73"/>
      <c r="F55" s="73"/>
      <c r="G55" s="74"/>
      <c r="I55" s="3"/>
      <c r="J55" s="3"/>
    </row>
    <row r="56" spans="1:10" ht="11.5" customHeight="1" x14ac:dyDescent="0.35">
      <c r="A56" s="66" t="s">
        <v>65</v>
      </c>
      <c r="B56" s="67"/>
      <c r="C56" s="67"/>
      <c r="D56" s="67"/>
      <c r="E56" s="67"/>
      <c r="F56" s="67"/>
      <c r="G56" s="68"/>
      <c r="I56" s="3"/>
      <c r="J56" s="3"/>
    </row>
    <row r="57" spans="1:10" ht="11.5" customHeight="1" x14ac:dyDescent="0.35">
      <c r="A57" s="66"/>
      <c r="B57" s="67"/>
      <c r="C57" s="67"/>
      <c r="D57" s="67"/>
      <c r="E57" s="67"/>
      <c r="F57" s="67"/>
      <c r="G57" s="68"/>
    </row>
    <row r="58" spans="1:10" ht="11.5" customHeight="1" x14ac:dyDescent="0.35">
      <c r="A58" s="69"/>
      <c r="B58" s="70"/>
      <c r="C58" s="70"/>
      <c r="D58" s="70"/>
      <c r="E58" s="70"/>
      <c r="F58" s="70"/>
      <c r="G58" s="71"/>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42" t="s">
        <v>68</v>
      </c>
      <c r="B62" s="42"/>
      <c r="C62" s="42"/>
      <c r="D62" s="42"/>
      <c r="E62" s="42"/>
      <c r="F62" s="42"/>
      <c r="G62" s="42"/>
    </row>
    <row r="63" spans="1:10" ht="11.5" customHeight="1" x14ac:dyDescent="0.35">
      <c r="A63" s="16"/>
      <c r="B63" s="16"/>
      <c r="C63" s="16"/>
      <c r="D63" s="16"/>
      <c r="E63" s="16"/>
      <c r="F63" s="16"/>
      <c r="G63" s="16"/>
    </row>
    <row r="64" spans="1:10" ht="11.5" customHeight="1" x14ac:dyDescent="0.35">
      <c r="A64" s="45" t="s">
        <v>75</v>
      </c>
      <c r="B64" s="45"/>
      <c r="C64" s="2"/>
      <c r="E64" s="2"/>
      <c r="G64" s="2"/>
    </row>
    <row r="65" spans="1:7" ht="11.5" customHeight="1" x14ac:dyDescent="0.25">
      <c r="A65" s="44" t="s">
        <v>102</v>
      </c>
      <c r="B65" s="44"/>
      <c r="C65" s="44"/>
      <c r="D65" s="44"/>
      <c r="E65" s="44"/>
      <c r="F65" s="44"/>
      <c r="G65" s="44"/>
    </row>
    <row r="66" spans="1:7" ht="11.5" customHeight="1" x14ac:dyDescent="0.25">
      <c r="A66" s="13"/>
      <c r="B66" s="13"/>
      <c r="C66" s="13"/>
      <c r="D66" s="13"/>
      <c r="E66" s="13"/>
      <c r="F66" s="13"/>
      <c r="G66" s="13"/>
    </row>
    <row r="67" spans="1:7" ht="11.5" customHeight="1" x14ac:dyDescent="0.35">
      <c r="A67" s="45" t="s">
        <v>69</v>
      </c>
      <c r="B67" s="45"/>
    </row>
    <row r="68" spans="1:7" ht="11.5" customHeight="1" x14ac:dyDescent="0.35">
      <c r="A68" s="44" t="s">
        <v>103</v>
      </c>
      <c r="B68" s="44"/>
      <c r="C68" s="44"/>
      <c r="D68" s="44"/>
      <c r="E68" s="44"/>
      <c r="F68" s="44"/>
      <c r="G68" s="44"/>
    </row>
    <row r="69" spans="1:7" ht="11.5" customHeight="1" x14ac:dyDescent="0.35">
      <c r="A69" s="44"/>
      <c r="B69" s="44"/>
      <c r="C69" s="44"/>
      <c r="D69" s="44"/>
      <c r="E69" s="44"/>
      <c r="F69" s="44"/>
      <c r="G69" s="44"/>
    </row>
    <row r="70" spans="1:7" ht="11.5" customHeight="1" x14ac:dyDescent="0.35">
      <c r="A70" s="44"/>
      <c r="B70" s="44"/>
      <c r="C70" s="44"/>
      <c r="D70" s="44"/>
      <c r="E70" s="44"/>
      <c r="F70" s="44"/>
      <c r="G70" s="44"/>
    </row>
    <row r="72" spans="1:7" ht="11.5" customHeight="1" x14ac:dyDescent="0.35">
      <c r="A72" s="45" t="s">
        <v>70</v>
      </c>
      <c r="B72" s="45"/>
    </row>
    <row r="73" spans="1:7" ht="11.5" customHeight="1" x14ac:dyDescent="0.35">
      <c r="A73" s="44" t="s">
        <v>111</v>
      </c>
      <c r="B73" s="44"/>
      <c r="C73" s="44"/>
      <c r="D73" s="44"/>
      <c r="E73" s="44"/>
      <c r="F73" s="44"/>
      <c r="G73" s="44"/>
    </row>
    <row r="74" spans="1:7" ht="11.5" customHeight="1" x14ac:dyDescent="0.35">
      <c r="A74" s="44"/>
      <c r="B74" s="44"/>
      <c r="C74" s="44"/>
      <c r="D74" s="44"/>
      <c r="E74" s="44"/>
      <c r="F74" s="44"/>
      <c r="G74" s="44"/>
    </row>
    <row r="76" spans="1:7" ht="11.5" customHeight="1" x14ac:dyDescent="0.35">
      <c r="A76" s="45" t="s">
        <v>71</v>
      </c>
      <c r="B76" s="45"/>
    </row>
    <row r="77" spans="1:7" ht="11.5" customHeight="1" x14ac:dyDescent="0.25">
      <c r="A77" s="43" t="s">
        <v>106</v>
      </c>
      <c r="B77" s="43"/>
      <c r="C77" s="43"/>
      <c r="D77" s="43"/>
      <c r="E77" s="43"/>
      <c r="F77" s="43"/>
      <c r="G77" s="43"/>
    </row>
    <row r="78" spans="1:7" ht="11.5" customHeight="1" x14ac:dyDescent="0.25">
      <c r="A78" s="15"/>
      <c r="B78" s="15"/>
      <c r="C78" s="17"/>
      <c r="D78" s="15"/>
      <c r="E78" s="15"/>
      <c r="F78" s="15"/>
      <c r="G78" s="17"/>
    </row>
    <row r="79" spans="1:7" ht="11.5" customHeight="1" x14ac:dyDescent="0.35">
      <c r="A79" s="42" t="s">
        <v>25</v>
      </c>
      <c r="B79" s="42"/>
      <c r="C79" s="42"/>
      <c r="D79" s="42"/>
      <c r="E79" s="42"/>
      <c r="F79" s="42"/>
      <c r="G79" s="42"/>
    </row>
    <row r="80" spans="1:7" ht="11.5" customHeight="1" x14ac:dyDescent="0.35">
      <c r="A80" s="38"/>
      <c r="B80" s="38"/>
      <c r="C80" s="38"/>
      <c r="D80" s="38"/>
      <c r="E80" s="38"/>
      <c r="F80" s="38"/>
      <c r="G80" s="38"/>
    </row>
    <row r="81" spans="1:7" ht="11.5" customHeight="1" x14ac:dyDescent="0.35">
      <c r="A81" s="40" t="s">
        <v>72</v>
      </c>
      <c r="B81" s="40"/>
      <c r="C81" s="40"/>
      <c r="D81" s="40"/>
      <c r="E81" s="40"/>
      <c r="F81" s="40"/>
      <c r="G81" s="40"/>
    </row>
    <row r="82" spans="1:7" ht="11.5" customHeight="1" x14ac:dyDescent="0.35">
      <c r="A82" s="40"/>
      <c r="B82" s="40"/>
      <c r="C82" s="40"/>
      <c r="D82" s="40"/>
      <c r="E82" s="40"/>
      <c r="F82" s="40"/>
      <c r="G82" s="40"/>
    </row>
    <row r="83" spans="1:7" ht="11.5" customHeight="1" x14ac:dyDescent="0.35">
      <c r="A83" s="40"/>
      <c r="B83" s="40"/>
      <c r="C83" s="40"/>
      <c r="D83" s="40"/>
      <c r="E83" s="40"/>
      <c r="F83" s="40"/>
      <c r="G83" s="40"/>
    </row>
    <row r="85" spans="1:7" ht="11.5" customHeight="1" x14ac:dyDescent="0.35">
      <c r="A85" s="40" t="s">
        <v>112</v>
      </c>
      <c r="B85" s="40"/>
      <c r="C85" s="40"/>
      <c r="D85" s="40"/>
      <c r="E85" s="40"/>
      <c r="F85" s="40"/>
      <c r="G85" s="40"/>
    </row>
    <row r="86" spans="1:7" ht="11.5" customHeight="1" x14ac:dyDescent="0.35">
      <c r="A86" s="40"/>
      <c r="B86" s="40"/>
      <c r="C86" s="40"/>
      <c r="D86" s="40"/>
      <c r="E86" s="40"/>
      <c r="F86" s="40"/>
      <c r="G86" s="40"/>
    </row>
    <row r="87" spans="1:7" ht="11.5" customHeight="1" x14ac:dyDescent="0.35">
      <c r="A87" s="3"/>
      <c r="B87" s="3"/>
      <c r="C87" s="14"/>
      <c r="D87" s="3"/>
      <c r="E87" s="3"/>
      <c r="F87" s="3"/>
      <c r="G87" s="14"/>
    </row>
    <row r="88" spans="1:7" ht="11.5" customHeight="1" x14ac:dyDescent="0.35">
      <c r="A88" s="40" t="s">
        <v>113</v>
      </c>
      <c r="B88" s="40"/>
      <c r="C88" s="40"/>
      <c r="D88" s="40"/>
      <c r="E88" s="40"/>
      <c r="F88" s="40"/>
      <c r="G88" s="40"/>
    </row>
    <row r="89" spans="1:7" ht="11.5" customHeight="1" x14ac:dyDescent="0.35">
      <c r="A89" s="40"/>
      <c r="B89" s="40"/>
      <c r="C89" s="40"/>
      <c r="D89" s="40"/>
      <c r="E89" s="40"/>
      <c r="F89" s="40"/>
      <c r="G89" s="40"/>
    </row>
    <row r="90" spans="1:7" ht="11.5" customHeight="1" x14ac:dyDescent="0.35">
      <c r="A90" s="40"/>
      <c r="B90" s="40"/>
      <c r="C90" s="40"/>
      <c r="D90" s="40"/>
      <c r="E90" s="40"/>
      <c r="F90" s="40"/>
      <c r="G90" s="40"/>
    </row>
    <row r="91" spans="1:7" ht="11.5" customHeight="1" x14ac:dyDescent="0.35">
      <c r="A91" s="40"/>
      <c r="B91" s="40"/>
      <c r="C91" s="40"/>
      <c r="D91" s="40"/>
      <c r="E91" s="40"/>
      <c r="F91" s="40"/>
      <c r="G91" s="40"/>
    </row>
    <row r="92" spans="1:7" ht="11.5" customHeight="1" x14ac:dyDescent="0.35">
      <c r="A92" s="40"/>
      <c r="B92" s="40"/>
      <c r="C92" s="40"/>
      <c r="D92" s="40"/>
      <c r="E92" s="40"/>
      <c r="F92" s="40"/>
      <c r="G92" s="40"/>
    </row>
    <row r="94" spans="1:7" ht="11.5" customHeight="1" x14ac:dyDescent="0.35">
      <c r="A94" s="39" t="s">
        <v>48</v>
      </c>
      <c r="B94" s="39"/>
      <c r="C94" s="39"/>
      <c r="D94" s="39"/>
      <c r="E94" s="39"/>
      <c r="F94" s="39"/>
      <c r="G94" s="39"/>
    </row>
    <row r="95" spans="1:7" ht="11.5" customHeight="1" x14ac:dyDescent="0.35">
      <c r="A95" s="39"/>
      <c r="B95" s="39"/>
      <c r="C95" s="39"/>
      <c r="D95" s="39"/>
      <c r="E95" s="39"/>
      <c r="F95" s="39"/>
      <c r="G95" s="39"/>
    </row>
    <row r="97" spans="1:7" ht="11.5" customHeight="1" x14ac:dyDescent="0.35">
      <c r="A97" s="40" t="s">
        <v>74</v>
      </c>
      <c r="B97" s="40"/>
      <c r="C97" s="40"/>
      <c r="D97" s="40"/>
      <c r="E97" s="40"/>
      <c r="F97" s="40"/>
      <c r="G97" s="40"/>
    </row>
    <row r="98" spans="1:7" ht="11.5" customHeight="1" x14ac:dyDescent="0.35">
      <c r="A98" s="40"/>
      <c r="B98" s="40"/>
      <c r="C98" s="40"/>
      <c r="D98" s="40"/>
      <c r="E98" s="40"/>
      <c r="F98" s="40"/>
      <c r="G98" s="40"/>
    </row>
    <row r="100" spans="1:7" ht="11.5" customHeight="1" x14ac:dyDescent="0.35">
      <c r="A100" s="39" t="s">
        <v>49</v>
      </c>
      <c r="B100" s="39"/>
      <c r="C100" s="39"/>
      <c r="D100" s="39"/>
      <c r="E100" s="39"/>
      <c r="F100" s="39"/>
      <c r="G100" s="39"/>
    </row>
    <row r="102" spans="1:7" ht="11.5" customHeight="1" x14ac:dyDescent="0.35">
      <c r="A102" s="40" t="s">
        <v>77</v>
      </c>
      <c r="B102" s="40"/>
      <c r="C102" s="40"/>
      <c r="D102" s="40"/>
      <c r="E102" s="40"/>
      <c r="F102" s="40"/>
      <c r="G102" s="40"/>
    </row>
    <row r="103" spans="1:7" ht="11.5" customHeight="1" x14ac:dyDescent="0.35">
      <c r="A103" s="40"/>
      <c r="B103" s="40"/>
      <c r="C103" s="40"/>
      <c r="D103" s="40"/>
      <c r="E103" s="40"/>
      <c r="F103" s="40"/>
      <c r="G103" s="40"/>
    </row>
    <row r="105" spans="1:7" ht="11.5" customHeight="1" x14ac:dyDescent="0.35">
      <c r="A105" s="40" t="s">
        <v>78</v>
      </c>
      <c r="B105" s="40"/>
      <c r="C105" s="40"/>
      <c r="D105" s="40"/>
      <c r="E105" s="40"/>
      <c r="F105" s="40"/>
      <c r="G105" s="40"/>
    </row>
    <row r="106" spans="1:7" ht="11.5" customHeight="1" x14ac:dyDescent="0.35">
      <c r="A106" s="40"/>
      <c r="B106" s="40"/>
      <c r="C106" s="40"/>
      <c r="D106" s="40"/>
      <c r="E106" s="40"/>
      <c r="F106" s="40"/>
      <c r="G106" s="40"/>
    </row>
    <row r="107" spans="1:7" ht="11.5" customHeight="1" x14ac:dyDescent="0.35">
      <c r="A107" s="2"/>
      <c r="E107" s="2"/>
    </row>
    <row r="108" spans="1:7" ht="11.5" customHeight="1" x14ac:dyDescent="0.35">
      <c r="A108" s="40" t="s">
        <v>79</v>
      </c>
      <c r="B108" s="40"/>
      <c r="C108" s="40"/>
      <c r="D108" s="40"/>
      <c r="E108" s="40"/>
      <c r="F108" s="40"/>
      <c r="G108" s="40"/>
    </row>
    <row r="109" spans="1:7" ht="11.5" customHeight="1" x14ac:dyDescent="0.35">
      <c r="A109" s="40"/>
      <c r="B109" s="40"/>
      <c r="C109" s="40"/>
      <c r="D109" s="40"/>
      <c r="E109" s="40"/>
      <c r="F109" s="40"/>
      <c r="G109" s="40"/>
    </row>
    <row r="110" spans="1:7" ht="11.5" customHeight="1" x14ac:dyDescent="0.35">
      <c r="A110" s="40"/>
      <c r="B110" s="40"/>
      <c r="C110" s="40"/>
      <c r="D110" s="40"/>
      <c r="E110" s="40"/>
      <c r="F110" s="40"/>
      <c r="G110" s="40"/>
    </row>
    <row r="112" spans="1:7" ht="11.5" customHeight="1" x14ac:dyDescent="0.35">
      <c r="A112" s="39" t="s">
        <v>81</v>
      </c>
      <c r="B112" s="39"/>
      <c r="C112" s="39"/>
      <c r="D112" s="39"/>
      <c r="E112" s="39"/>
      <c r="F112" s="39"/>
      <c r="G112" s="39"/>
    </row>
    <row r="113" spans="1:7" ht="11.5" customHeight="1" x14ac:dyDescent="0.35">
      <c r="A113" s="39"/>
      <c r="B113" s="39"/>
      <c r="C113" s="39"/>
      <c r="D113" s="39"/>
      <c r="E113" s="39"/>
      <c r="F113" s="39"/>
      <c r="G113" s="39"/>
    </row>
    <row r="114" spans="1:7" ht="11.5" customHeight="1" x14ac:dyDescent="0.35">
      <c r="A114" s="3"/>
      <c r="B114" s="3"/>
      <c r="C114" s="14"/>
      <c r="D114" s="3"/>
      <c r="E114" s="3"/>
      <c r="F114" s="3"/>
      <c r="G114" s="14"/>
    </row>
    <row r="115" spans="1:7" ht="11.5" customHeight="1" x14ac:dyDescent="0.35">
      <c r="A115" s="39" t="s">
        <v>80</v>
      </c>
      <c r="B115" s="39"/>
      <c r="C115" s="39"/>
      <c r="D115" s="39"/>
      <c r="E115" s="39"/>
      <c r="F115" s="39"/>
      <c r="G115" s="39"/>
    </row>
    <row r="116" spans="1:7" ht="11.5" customHeight="1" x14ac:dyDescent="0.35">
      <c r="A116" s="39"/>
      <c r="B116" s="39"/>
      <c r="C116" s="39"/>
      <c r="D116" s="39"/>
      <c r="E116" s="39"/>
      <c r="F116" s="39"/>
      <c r="G116" s="39"/>
    </row>
    <row r="117" spans="1:7" ht="11.5" customHeight="1" x14ac:dyDescent="0.35">
      <c r="A117" s="39"/>
      <c r="B117" s="39"/>
      <c r="C117" s="39"/>
      <c r="D117" s="39"/>
      <c r="E117" s="39"/>
      <c r="F117" s="39"/>
      <c r="G117" s="39"/>
    </row>
    <row r="118" spans="1:7" ht="11.5" customHeight="1" x14ac:dyDescent="0.35">
      <c r="A118" s="5"/>
      <c r="B118" s="5"/>
      <c r="C118" s="10"/>
      <c r="D118" s="5"/>
      <c r="E118" s="5"/>
      <c r="F118" s="5"/>
      <c r="G118" s="10"/>
    </row>
    <row r="119" spans="1:7" ht="11.5" customHeight="1" x14ac:dyDescent="0.35">
      <c r="A119" s="5"/>
      <c r="B119" s="5"/>
      <c r="C119" s="10"/>
      <c r="D119" s="5"/>
      <c r="E119" s="5"/>
      <c r="F119" s="5"/>
      <c r="G119" s="10"/>
    </row>
    <row r="120" spans="1:7" ht="11.5" customHeight="1" x14ac:dyDescent="0.35">
      <c r="A120" s="5"/>
      <c r="B120" s="5"/>
      <c r="C120" s="10"/>
      <c r="D120" s="5"/>
      <c r="E120" s="5"/>
      <c r="F120" s="5"/>
      <c r="G120" s="10"/>
    </row>
    <row r="121" spans="1:7" ht="11.5" customHeight="1" x14ac:dyDescent="0.35">
      <c r="A121" s="5"/>
      <c r="B121" s="5"/>
      <c r="C121" s="10"/>
      <c r="D121" s="5"/>
      <c r="E121" s="5"/>
      <c r="F121" s="5"/>
      <c r="G121" s="10"/>
    </row>
    <row r="122" spans="1:7" ht="11.5" customHeight="1" x14ac:dyDescent="0.35">
      <c r="A122" s="5"/>
      <c r="B122" s="5"/>
      <c r="C122" s="10"/>
      <c r="D122" s="5"/>
      <c r="E122" s="5"/>
      <c r="F122" s="5"/>
      <c r="G122" s="10"/>
    </row>
  </sheetData>
  <mergeCells count="45">
    <mergeCell ref="I43:J43"/>
    <mergeCell ref="I33:K33"/>
    <mergeCell ref="A33:B33"/>
    <mergeCell ref="C33:E33"/>
    <mergeCell ref="C39:E39"/>
    <mergeCell ref="A85:G86"/>
    <mergeCell ref="A88:G92"/>
    <mergeCell ref="A23:G31"/>
    <mergeCell ref="A8:B8"/>
    <mergeCell ref="A17:B17"/>
    <mergeCell ref="A81:G83"/>
    <mergeCell ref="A68:G70"/>
    <mergeCell ref="A50:G54"/>
    <mergeCell ref="A56:G58"/>
    <mergeCell ref="A62:G62"/>
    <mergeCell ref="A55:G55"/>
    <mergeCell ref="A76:B76"/>
    <mergeCell ref="A64:B64"/>
    <mergeCell ref="A72:B72"/>
    <mergeCell ref="A73:G74"/>
    <mergeCell ref="A1:G1"/>
    <mergeCell ref="A4:G4"/>
    <mergeCell ref="A3:G3"/>
    <mergeCell ref="A2:G2"/>
    <mergeCell ref="F6:G6"/>
    <mergeCell ref="B6:C6"/>
    <mergeCell ref="A7:C7"/>
    <mergeCell ref="E7:G7"/>
    <mergeCell ref="A79:G79"/>
    <mergeCell ref="A77:G77"/>
    <mergeCell ref="A65:G65"/>
    <mergeCell ref="A67:B67"/>
    <mergeCell ref="C8:E8"/>
    <mergeCell ref="C17:E17"/>
    <mergeCell ref="C44:E44"/>
    <mergeCell ref="A39:B39"/>
    <mergeCell ref="A44:B44"/>
    <mergeCell ref="A115:G117"/>
    <mergeCell ref="A94:G95"/>
    <mergeCell ref="A102:G103"/>
    <mergeCell ref="A97:G98"/>
    <mergeCell ref="A100:G100"/>
    <mergeCell ref="A105:G106"/>
    <mergeCell ref="A108:G110"/>
    <mergeCell ref="A112:G113"/>
  </mergeCells>
  <conditionalFormatting sqref="C8:E8">
    <cfRule type="cellIs" dxfId="9" priority="3" operator="equal">
      <formula>"Unsatisfied"</formula>
    </cfRule>
    <cfRule type="cellIs" dxfId="8" priority="4"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4" operator="equal">
      <formula>"Unsatisfied"</formula>
    </cfRule>
    <cfRule type="cellIs" dxfId="4" priority="15" operator="equal">
      <formula>"Satisfied"</formula>
    </cfRule>
  </conditionalFormatting>
  <conditionalFormatting sqref="C39:E39">
    <cfRule type="cellIs" dxfId="3" priority="12" operator="equal">
      <formula>"Unsatisfied"</formula>
    </cfRule>
    <cfRule type="cellIs" dxfId="2" priority="13" operator="equal">
      <formula>"Satisfied"</formula>
    </cfRule>
  </conditionalFormatting>
  <conditionalFormatting sqref="C44:E44">
    <cfRule type="cellIs" dxfId="1" priority="10" operator="equal">
      <formula>"Unsatisfied"</formula>
    </cfRule>
    <cfRule type="cellIs" dxfId="0" priority="11" operator="equal">
      <formula>"Satisfied"</formula>
    </cfRule>
  </conditionalFormatting>
  <dataValidations count="28">
    <dataValidation type="list" allowBlank="1" showInputMessage="1" showErrorMessage="1" sqref="E40" xr:uid="{00000000-0002-0000-0000-000000000000}">
      <formula1>"--, FIN 372, ECO 338"</formula1>
    </dataValidation>
    <dataValidation type="list" allowBlank="1" showInputMessage="1" showErrorMessage="1" sqref="A42" xr:uid="{00000000-0002-0000-0000-000001000000}">
      <formula1>"--, FIN 337, ECO 335"</formula1>
    </dataValidation>
    <dataValidation type="list" allowBlank="1" showInputMessage="1" sqref="A15" xr:uid="{00000000-0002-0000-0000-000002000000}">
      <formula1>"--, PHI 101, PHI 150, PHI 180"</formula1>
    </dataValidation>
    <dataValidation type="list" errorStyle="information" allowBlank="1" showInputMessage="1" sqref="A10" xr:uid="{00000000-0002-0000-0000-000003000000}">
      <formula1>"--, MAT 113, MAT 115, MAT 131"</formula1>
    </dataValidation>
    <dataValidation type="list" allowBlank="1" showInputMessage="1" sqref="A18" xr:uid="{00000000-0002-0000-0000-000004000000}">
      <formula1>"--, MAT 143, MAT 161"</formula1>
    </dataValidation>
    <dataValidation type="list" allowBlank="1" showInputMessage="1" sqref="A14" xr:uid="{00000000-0002-0000-0000-000005000000}">
      <formula1>"--, CSC 112, GEO 104"</formula1>
    </dataValidation>
    <dataValidation type="list" allowBlank="1" showInputMessage="1" sqref="A13" xr:uid="{00000000-0002-0000-0000-000006000000}">
      <formula1>"--, SPK 208, SPK 230"</formula1>
    </dataValidation>
    <dataValidation type="list" allowBlank="1" showInputMessage="1" sqref="A11" xr:uid="{00000000-0002-0000-0000-000007000000}">
      <formula1>"--, WRT 120, WRT 123"</formula1>
    </dataValidation>
    <dataValidation type="list" allowBlank="1" showInputMessage="1" showErrorMessage="1" sqref="J35:J41" xr:uid="{00000000-0002-0000-0000-000008000000}">
      <formula1>"1,2,3,4"</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5:K41"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40:G41 C40:C42 C34:C37 G34:G36 C45:C48 G45:G48 C9:C15 G9:G14 C18:C21 G18:G20"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 type="list" allowBlank="1" showInputMessage="1" showErrorMessage="1" sqref="F12" xr:uid="{00000000-0002-0000-0000-00001B000000}">
      <formula1>"Arts Elective, Free Elective (GE Req. Waived)"</formula1>
    </dataValidation>
    <dataValidation type="list" allowBlank="1" showInputMessage="1" showErrorMessage="1" sqref="B15" xr:uid="{00000000-0002-0000-0000-00001C000000}">
      <formula1>"PHI 101/150/180 (PHI 180 is J &amp; E), Free Elective (GE Req. Waived)"</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6"/>
  <sheetViews>
    <sheetView showGridLines="0" tabSelected="1" zoomScaleNormal="100" workbookViewId="0">
      <selection activeCell="A4" sqref="A4:G4"/>
    </sheetView>
  </sheetViews>
  <sheetFormatPr defaultRowHeight="11.5" customHeight="1" x14ac:dyDescent="0.35"/>
  <cols>
    <col min="1" max="1" width="9.81640625" bestFit="1" customWidth="1"/>
    <col min="2" max="2" width="28.26953125" customWidth="1"/>
    <col min="3" max="3" width="7.81640625" customWidth="1"/>
    <col min="4" max="4" width="3.453125" customWidth="1"/>
    <col min="5" max="5" width="7.90625" bestFit="1" customWidth="1"/>
    <col min="6" max="6" width="29.08984375" customWidth="1"/>
    <col min="7" max="7" width="6.6328125" bestFit="1" customWidth="1"/>
    <col min="8" max="8" width="5.453125" customWidth="1"/>
    <col min="9" max="9" width="10.7265625" customWidth="1"/>
    <col min="10" max="10" width="13.7265625" customWidth="1"/>
    <col min="11" max="11" width="11" customWidth="1"/>
  </cols>
  <sheetData>
    <row r="1" spans="1:11" ht="11.5" customHeight="1" x14ac:dyDescent="0.35">
      <c r="A1" s="47"/>
      <c r="B1" s="47"/>
      <c r="C1" s="47"/>
      <c r="D1" s="47"/>
      <c r="E1" s="47"/>
      <c r="F1" s="47"/>
      <c r="G1" s="47"/>
    </row>
    <row r="2" spans="1:11" ht="11.5" customHeight="1" x14ac:dyDescent="0.35">
      <c r="A2" s="48" t="s">
        <v>26</v>
      </c>
      <c r="B2" s="48"/>
      <c r="C2" s="48"/>
      <c r="D2" s="48"/>
      <c r="E2" s="48"/>
      <c r="F2" s="48"/>
      <c r="G2" s="48"/>
    </row>
    <row r="3" spans="1:11" ht="11.5" customHeight="1" x14ac:dyDescent="0.35">
      <c r="A3" s="48" t="s">
        <v>5</v>
      </c>
      <c r="B3" s="48"/>
      <c r="C3" s="48"/>
      <c r="D3" s="48"/>
      <c r="E3" s="48"/>
      <c r="F3" s="48"/>
      <c r="G3" s="48"/>
    </row>
    <row r="4" spans="1:11" ht="11.5" customHeight="1" x14ac:dyDescent="0.35">
      <c r="A4" s="48" t="s">
        <v>115</v>
      </c>
      <c r="B4" s="48"/>
      <c r="C4" s="48"/>
      <c r="D4" s="48"/>
      <c r="E4" s="48"/>
      <c r="F4" s="48"/>
      <c r="G4" s="48"/>
    </row>
    <row r="5" spans="1:11" ht="11.5" customHeight="1" x14ac:dyDescent="0.35">
      <c r="A5" s="4"/>
      <c r="B5" s="4"/>
      <c r="C5" s="4"/>
      <c r="D5" s="4"/>
      <c r="E5" s="4"/>
      <c r="F5" s="4"/>
      <c r="G5" s="4"/>
    </row>
    <row r="6" spans="1:11" ht="11.5" customHeight="1" x14ac:dyDescent="0.35">
      <c r="A6" s="12" t="s">
        <v>4</v>
      </c>
      <c r="B6" s="49" t="str">
        <f>IF(ISBLANK('Requirements-based Guide'!B6),"",'Requirements-based Guide'!B6)</f>
        <v/>
      </c>
      <c r="C6" s="49"/>
      <c r="D6" s="5"/>
      <c r="E6" s="12" t="s">
        <v>6</v>
      </c>
      <c r="F6" s="75" t="str">
        <f>IF(ISBLANK('Requirements-based Guide'!F6),"",'Requirements-based Guide'!F6)</f>
        <v/>
      </c>
      <c r="G6" s="75"/>
    </row>
    <row r="7" spans="1:11" ht="11.5" customHeight="1" x14ac:dyDescent="0.35">
      <c r="A7" s="41" t="s">
        <v>89</v>
      </c>
      <c r="B7" s="41"/>
      <c r="C7" s="41"/>
      <c r="D7" s="6"/>
      <c r="E7" s="41" t="s">
        <v>90</v>
      </c>
      <c r="F7" s="41"/>
      <c r="G7" s="41"/>
    </row>
    <row r="8" spans="1:11" ht="11.5" customHeight="1" x14ac:dyDescent="0.35">
      <c r="A8" s="41" t="s">
        <v>91</v>
      </c>
      <c r="B8" s="41"/>
      <c r="C8" s="41"/>
      <c r="D8" s="41"/>
      <c r="E8" s="41"/>
      <c r="F8" s="41"/>
      <c r="G8" s="41"/>
    </row>
    <row r="9" spans="1:11" ht="11.5" customHeight="1" x14ac:dyDescent="0.35">
      <c r="A9" s="12" t="str">
        <f>IF(ISBLANK('Requirements-based Guide'!A15),"",'Requirements-based Guide'!A15)</f>
        <v/>
      </c>
      <c r="B9" s="12" t="str">
        <f>IF(ISBLANK('Requirements-based Guide'!B15),"",'Requirements-based Guide'!B15)</f>
        <v>PHI 101/150/180 (PHI 180 is J &amp; E)</v>
      </c>
      <c r="C9" s="8" t="str">
        <f>IF(ISBLANK('Requirements-based Guide'!C15),"",'Requirements-based Guide'!C15)</f>
        <v/>
      </c>
      <c r="E9" s="12" t="str">
        <f>IF(ISBLANK('Requirements-based Guide'!A20),"",'Requirements-based Guide'!A20)</f>
        <v>ECO 112</v>
      </c>
      <c r="F9" s="12" t="str">
        <f>IF(ISBLANK('Requirements-based Guide'!B20),"",'Requirements-based Guide'!B20)</f>
        <v xml:space="preserve">Principles of Microeconomics     </v>
      </c>
      <c r="G9" s="8" t="str">
        <f>IF(ISBLANK('Requirements-based Guide'!C20),"",'Requirements-based Guide'!C20)</f>
        <v/>
      </c>
    </row>
    <row r="10" spans="1:11" ht="11.5" customHeight="1" x14ac:dyDescent="0.35">
      <c r="A10" s="12" t="str">
        <f>IF(ISBLANK('Requirements-based Guide'!A9),"",'Requirements-based Guide'!A9)</f>
        <v>FYE 100</v>
      </c>
      <c r="B10" s="12" t="str">
        <f>IF(ISBLANK('Requirements-based Guide'!B9),"",'Requirements-based Guide'!B9)</f>
        <v>First Year Experience</v>
      </c>
      <c r="C10" s="8" t="str">
        <f>IF(ISBLANK('Requirements-based Guide'!C9),"",'Requirements-based Guide'!C9)</f>
        <v/>
      </c>
      <c r="E10" s="12" t="str">
        <f>IF(ISBLANK('Requirements-based Guide'!A14),"",'Requirements-based Guide'!A14)</f>
        <v/>
      </c>
      <c r="F10" s="12" t="str">
        <f>IF(ISBLANK('Requirements-based Guide'!B14),"",'Requirements-based Guide'!B14)</f>
        <v>CSC 112 or GEO 104</v>
      </c>
      <c r="G10" s="8" t="str">
        <f>IF(ISBLANK('Requirements-based Guide'!C14),"",'Requirements-based Guide'!C14)</f>
        <v/>
      </c>
    </row>
    <row r="11" spans="1:11" ht="11.5" customHeight="1" x14ac:dyDescent="0.35">
      <c r="A11" s="12" t="str">
        <f>IF(ISBLANK('Requirements-based Guide'!E12),"",'Requirements-based Guide'!E12)</f>
        <v/>
      </c>
      <c r="B11" s="12" t="str">
        <f>IF(ISBLANK('Requirements-based Guide'!F12),"",'Requirements-based Guide'!F12)</f>
        <v>Arts Elective</v>
      </c>
      <c r="C11" s="8" t="str">
        <f>IF(ISBLANK('Requirements-based Guide'!G12),"",'Requirements-based Guide'!G12)</f>
        <v/>
      </c>
      <c r="E11" s="12" t="str">
        <f>IF(ISBLANK('Requirements-based Guide'!A18),"",'Requirements-based Guide'!A18)</f>
        <v/>
      </c>
      <c r="F11" s="12" t="str">
        <f>IF(ISBLANK('Requirements-based Guide'!B18),"",'Requirements-based Guide'!B18)</f>
        <v>Calculus – MAT 143 or 161</v>
      </c>
      <c r="G11" s="8" t="str">
        <f>IF(ISBLANK('Requirements-based Guide'!C18),"",'Requirements-based Guide'!C18)</f>
        <v/>
      </c>
    </row>
    <row r="12" spans="1:11" ht="11.5" customHeight="1" x14ac:dyDescent="0.35">
      <c r="A12" s="12" t="str">
        <f>IF(ISBLANK('Requirements-based Guide'!A10),"",'Requirements-based Guide'!A10)</f>
        <v/>
      </c>
      <c r="B12" s="12" t="str">
        <f>IF(ISBLANK('Requirements-based Guide'!B10),"",'Requirements-based Guide'!B10)</f>
        <v>MAT 112\113\115\131</v>
      </c>
      <c r="C12" s="8" t="str">
        <f>IF(ISBLANK('Requirements-based Guide'!C10),"",'Requirements-based Guide'!C10)</f>
        <v/>
      </c>
      <c r="E12" s="12" t="str">
        <f>IF(ISBLANK('Requirements-based Guide'!E11),"",'Requirements-based Guide'!E11)</f>
        <v/>
      </c>
      <c r="F12" s="12" t="str">
        <f>IF(ISBLANK('Requirements-based Guide'!F11),"",'Requirements-based Guide'!F11)</f>
        <v>Humanities Elective (Excl. PHI)</v>
      </c>
      <c r="G12" s="8" t="str">
        <f>IF(ISBLANK('Requirements-based Guide'!G11),"",'Requirements-based Guide'!G11)</f>
        <v/>
      </c>
    </row>
    <row r="13" spans="1:11" ht="11.5" customHeight="1" x14ac:dyDescent="0.35">
      <c r="A13" s="12" t="str">
        <f>IF(ISBLANK('Requirements-based Guide'!A11),"",'Requirements-based Guide'!A11)</f>
        <v/>
      </c>
      <c r="B13" s="12" t="str">
        <f>IF(ISBLANK('Requirements-based Guide'!B11),"",'Requirements-based Guide'!B11)</f>
        <v>Eff. Writing I (WRT 120 or 123)</v>
      </c>
      <c r="C13" s="8" t="str">
        <f>IF(ISBLANK('Requirements-based Guide'!C11),"",'Requirements-based Guide'!C11)</f>
        <v/>
      </c>
      <c r="E13" s="12" t="str">
        <f>IF(ISBLANK('Requirements-based Guide'!A12),"",'Requirements-based Guide'!A12)</f>
        <v/>
      </c>
      <c r="F13" s="12" t="str">
        <f>IF(ISBLANK('Requirements-based Guide'!B12),"",'Requirements-based Guide'!B12)</f>
        <v>Any 200 level WRT course</v>
      </c>
      <c r="G13" s="8" t="str">
        <f>IF(ISBLANK('Requirements-based Guide'!C12),"",'Requirements-based Guide'!C12)</f>
        <v/>
      </c>
    </row>
    <row r="14" spans="1:11" ht="11.5" customHeight="1" x14ac:dyDescent="0.35">
      <c r="A14" s="10"/>
      <c r="B14" s="76" t="s">
        <v>97</v>
      </c>
      <c r="C14" s="76"/>
      <c r="D14" s="7"/>
      <c r="E14" s="10"/>
      <c r="F14" s="76" t="s">
        <v>95</v>
      </c>
      <c r="G14" s="76"/>
    </row>
    <row r="15" spans="1:11" ht="11.5" customHeight="1" x14ac:dyDescent="0.35">
      <c r="A15" s="10"/>
      <c r="B15" s="7"/>
      <c r="C15" s="7"/>
      <c r="D15" s="7"/>
      <c r="E15" s="10"/>
      <c r="F15" s="7"/>
      <c r="G15" s="7"/>
      <c r="I15" s="10"/>
      <c r="J15" s="12"/>
      <c r="K15" s="10"/>
    </row>
    <row r="16" spans="1:11" ht="11.5" customHeight="1" x14ac:dyDescent="0.35">
      <c r="A16" s="51" t="s">
        <v>67</v>
      </c>
      <c r="B16" s="52"/>
      <c r="C16" s="52"/>
      <c r="D16" s="52"/>
      <c r="E16" s="52"/>
      <c r="F16" s="52"/>
      <c r="G16" s="53"/>
    </row>
    <row r="17" spans="1:11" ht="11.5" customHeight="1" x14ac:dyDescent="0.35">
      <c r="A17" s="54"/>
      <c r="B17" s="55"/>
      <c r="C17" s="55"/>
      <c r="D17" s="55"/>
      <c r="E17" s="55"/>
      <c r="F17" s="55"/>
      <c r="G17" s="56"/>
    </row>
    <row r="18" spans="1:11" ht="11.5" customHeight="1" x14ac:dyDescent="0.35">
      <c r="A18" s="54"/>
      <c r="B18" s="55"/>
      <c r="C18" s="55"/>
      <c r="D18" s="55"/>
      <c r="E18" s="55"/>
      <c r="F18" s="55"/>
      <c r="G18" s="56"/>
    </row>
    <row r="19" spans="1:11" ht="11.5" customHeight="1" x14ac:dyDescent="0.35">
      <c r="A19" s="54"/>
      <c r="B19" s="55"/>
      <c r="C19" s="55"/>
      <c r="D19" s="55"/>
      <c r="E19" s="55"/>
      <c r="F19" s="55"/>
      <c r="G19" s="56"/>
    </row>
    <row r="20" spans="1:11" ht="11.5" customHeight="1" x14ac:dyDescent="0.35">
      <c r="A20" s="54"/>
      <c r="B20" s="55"/>
      <c r="C20" s="55"/>
      <c r="D20" s="55"/>
      <c r="E20" s="55"/>
      <c r="F20" s="55"/>
      <c r="G20" s="56"/>
    </row>
    <row r="21" spans="1:11" ht="11.5" customHeight="1" x14ac:dyDescent="0.35">
      <c r="A21" s="54"/>
      <c r="B21" s="55"/>
      <c r="C21" s="55"/>
      <c r="D21" s="55"/>
      <c r="E21" s="55"/>
      <c r="F21" s="55"/>
      <c r="G21" s="56"/>
    </row>
    <row r="22" spans="1:11" ht="11.5" customHeight="1" x14ac:dyDescent="0.35">
      <c r="A22" s="54"/>
      <c r="B22" s="55"/>
      <c r="C22" s="55"/>
      <c r="D22" s="55"/>
      <c r="E22" s="55"/>
      <c r="F22" s="55"/>
      <c r="G22" s="56"/>
    </row>
    <row r="23" spans="1:11" ht="11.5" customHeight="1" x14ac:dyDescent="0.35">
      <c r="A23" s="54"/>
      <c r="B23" s="55"/>
      <c r="C23" s="55"/>
      <c r="D23" s="55"/>
      <c r="E23" s="55"/>
      <c r="F23" s="55"/>
      <c r="G23" s="56"/>
      <c r="I23" s="5"/>
      <c r="J23" s="28"/>
      <c r="K23" s="28"/>
    </row>
    <row r="24" spans="1:11" ht="11.5" customHeight="1" x14ac:dyDescent="0.35">
      <c r="A24" s="57"/>
      <c r="B24" s="58"/>
      <c r="C24" s="58"/>
      <c r="D24" s="58"/>
      <c r="E24" s="58"/>
      <c r="F24" s="58"/>
      <c r="G24" s="59"/>
      <c r="J24" s="11"/>
    </row>
    <row r="26" spans="1:11" ht="11.5" customHeight="1" x14ac:dyDescent="0.35">
      <c r="A26" s="41" t="s">
        <v>94</v>
      </c>
      <c r="B26" s="41"/>
      <c r="C26" s="41"/>
      <c r="D26" s="41"/>
      <c r="E26" s="41"/>
      <c r="F26" s="41"/>
      <c r="G26" s="41"/>
    </row>
    <row r="27" spans="1:11" ht="11.5" customHeight="1" x14ac:dyDescent="0.35">
      <c r="A27" s="12" t="str">
        <f>IF(ISBLANK('Requirements-based Guide'!A19),"",'Requirements-based Guide'!A19)</f>
        <v>ECO 111</v>
      </c>
      <c r="B27" s="12" t="str">
        <f>IF(ISBLANK('Requirements-based Guide'!B19),"",'Requirements-based Guide'!B19)</f>
        <v>Principles of Macroeconomics</v>
      </c>
      <c r="C27" s="8" t="str">
        <f>IF(ISBLANK('Requirements-based Guide'!C19),"",'Requirements-based Guide'!C19)</f>
        <v/>
      </c>
      <c r="E27" s="12" t="str">
        <f>IF(ISBLANK('Requirements-based Guide'!A34),"",'Requirements-based Guide'!A34)</f>
        <v>ACC 202</v>
      </c>
      <c r="F27" s="5" t="str">
        <f>IF(ISBLANK('Requirements-based Guide'!B34),"",'Requirements-based Guide'!B34)</f>
        <v>Managerial Accounting</v>
      </c>
      <c r="G27" s="8" t="str">
        <f>IF(ISBLANK('Requirements-based Guide'!C34),"",'Requirements-based Guide'!C34)</f>
        <v/>
      </c>
    </row>
    <row r="28" spans="1:11" ht="11.5" customHeight="1" x14ac:dyDescent="0.35">
      <c r="A28" s="12" t="str">
        <f>IF(ISBLANK('Requirements-based Guide'!E18),"",'Requirements-based Guide'!E18)</f>
        <v>ECO 251</v>
      </c>
      <c r="B28" s="12" t="str">
        <f>IF(ISBLANK('Requirements-based Guide'!F18),"",'Requirements-based Guide'!F18)</f>
        <v>Business Analytics I</v>
      </c>
      <c r="C28" s="8" t="str">
        <f>IF(ISBLANK('Requirements-based Guide'!G18),"",'Requirements-based Guide'!G18)</f>
        <v/>
      </c>
      <c r="E28" s="12" t="str">
        <f>IF(ISBLANK('Requirements-based Guide'!A35),"",'Requirements-based Guide'!A35)</f>
        <v>BLA 201</v>
      </c>
      <c r="F28" s="5" t="str">
        <f>IF(ISBLANK('Requirements-based Guide'!B35),"",'Requirements-based Guide'!B35)</f>
        <v>Legal Environ of Business</v>
      </c>
      <c r="G28" s="8" t="str">
        <f>IF(ISBLANK('Requirements-based Guide'!C35),"",'Requirements-based Guide'!C35)</f>
        <v/>
      </c>
    </row>
    <row r="29" spans="1:11" ht="11.5" customHeight="1" x14ac:dyDescent="0.35">
      <c r="A29" s="12" t="str">
        <f>IF(ISBLANK('Requirements-based Guide'!E19),"",'Requirements-based Guide'!E19)</f>
        <v xml:space="preserve">MGT 200 </v>
      </c>
      <c r="B29" s="12" t="str">
        <f>IF(ISBLANK('Requirements-based Guide'!F19),"",'Requirements-based Guide'!F19)</f>
        <v>Prin of Management</v>
      </c>
      <c r="C29" s="8" t="str">
        <f>IF(ISBLANK('Requirements-based Guide'!G19),"",'Requirements-based Guide'!G19)</f>
        <v/>
      </c>
      <c r="E29" s="12" t="str">
        <f>IF(ISBLANK('Requirements-based Guide'!E20),"",'Requirements-based Guide'!E20)</f>
        <v>MKT 250</v>
      </c>
      <c r="F29" s="12" t="str">
        <f>IF(ISBLANK('Requirements-based Guide'!F20),"",'Requirements-based Guide'!F20)</f>
        <v>Principles of Marketing</v>
      </c>
      <c r="G29" s="8" t="str">
        <f>IF(ISBLANK('Requirements-based Guide'!G20),"",'Requirements-based Guide'!G20)</f>
        <v/>
      </c>
    </row>
    <row r="30" spans="1:11" ht="11.5" customHeight="1" x14ac:dyDescent="0.35">
      <c r="A30" s="12" t="str">
        <f>IF(ISBLANK('Requirements-based Guide'!A13),"",'Requirements-based Guide'!A13)</f>
        <v/>
      </c>
      <c r="B30" s="12" t="str">
        <f>IF(ISBLANK('Requirements-based Guide'!B13),"",'Requirements-based Guide'!B13)</f>
        <v>SPK 208 or 230 (S)</v>
      </c>
      <c r="C30" s="8" t="str">
        <f>IF(ISBLANK('Requirements-based Guide'!C13),"",'Requirements-based Guide'!C13)</f>
        <v/>
      </c>
      <c r="E30" s="12" t="str">
        <f>IF(ISBLANK('Requirements-based Guide'!E14),"",'Requirements-based Guide'!E14)</f>
        <v/>
      </c>
      <c r="F30" s="12" t="str">
        <f>IF(ISBLANK('Requirements-based Guide'!F14),"",'Requirements-based Guide'!F14)</f>
        <v>Diversity Elective ("J" Designator)</v>
      </c>
      <c r="G30" s="8" t="str">
        <f>IF(ISBLANK('Requirements-based Guide'!G14),"",'Requirements-based Guide'!G14)</f>
        <v/>
      </c>
    </row>
    <row r="31" spans="1:11" ht="11.5" customHeight="1" x14ac:dyDescent="0.35">
      <c r="A31" s="12" t="str">
        <f>IF(ISBLANK('Requirements-based Guide'!E10),"",'Requirements-based Guide'!E10)</f>
        <v/>
      </c>
      <c r="B31" s="12" t="str">
        <f>IF(ISBLANK('Requirements-based Guide'!F10),"",'Requirements-based Guide'!F10)</f>
        <v>Science Elective</v>
      </c>
      <c r="C31" s="8" t="str">
        <f>IF(ISBLANK('Requirements-based Guide'!G10),"",'Requirements-based Guide'!G10)</f>
        <v/>
      </c>
      <c r="E31" s="12" t="str">
        <f>IF(ISBLANK('Requirements-based Guide'!E9),"",'Requirements-based Guide'!E9)</f>
        <v/>
      </c>
      <c r="F31" s="12" t="str">
        <f>IF(ISBLANK('Requirements-based Guide'!F9),"",'Requirements-based Guide'!F9)</f>
        <v>Social Science Elective (Excl. ECO)</v>
      </c>
      <c r="G31" s="8" t="str">
        <f>IF(ISBLANK('Requirements-based Guide'!G9),"",'Requirements-based Guide'!G9)</f>
        <v/>
      </c>
    </row>
    <row r="32" spans="1:11" ht="11.5" customHeight="1" x14ac:dyDescent="0.35">
      <c r="A32" s="10"/>
      <c r="B32" s="76" t="s">
        <v>95</v>
      </c>
      <c r="C32" s="76"/>
      <c r="D32" s="7"/>
      <c r="E32" s="10"/>
      <c r="F32" s="76" t="s">
        <v>95</v>
      </c>
      <c r="G32" s="76"/>
    </row>
    <row r="33" spans="1:11" ht="11.5" customHeight="1" x14ac:dyDescent="0.35">
      <c r="A33" s="10"/>
      <c r="B33" s="7"/>
      <c r="C33" s="7"/>
      <c r="D33" s="7"/>
      <c r="E33" s="1"/>
      <c r="F33" s="2"/>
      <c r="G33" s="2"/>
      <c r="I33" s="60" t="s">
        <v>51</v>
      </c>
      <c r="J33" s="62"/>
      <c r="K33" s="61"/>
    </row>
    <row r="34" spans="1:11" ht="11.5" customHeight="1" x14ac:dyDescent="0.35">
      <c r="A34" s="41" t="s">
        <v>96</v>
      </c>
      <c r="B34" s="41"/>
      <c r="C34" s="41"/>
      <c r="D34" s="41"/>
      <c r="E34" s="41"/>
      <c r="F34" s="41"/>
      <c r="G34" s="41"/>
      <c r="I34" s="18" t="s">
        <v>54</v>
      </c>
      <c r="J34" s="19" t="s">
        <v>52</v>
      </c>
      <c r="K34" s="20" t="s">
        <v>53</v>
      </c>
    </row>
    <row r="35" spans="1:11" ht="11.5" customHeight="1" x14ac:dyDescent="0.35">
      <c r="A35" s="12" t="str">
        <f>IF(ISBLANK('Requirements-based Guide'!A37),"",'Requirements-based Guide'!A37)</f>
        <v xml:space="preserve">FIN 325 </v>
      </c>
      <c r="B35" s="12" t="str">
        <f>IF(ISBLANK('Requirements-based Guide'!B37),"",'Requirements-based Guide'!B37)</f>
        <v>Corporate Finance</v>
      </c>
      <c r="C35" s="8" t="str">
        <f>IF(ISBLANK('Requirements-based Guide'!C37),"",'Requirements-based Guide'!C37)</f>
        <v/>
      </c>
      <c r="E35" s="12" t="str">
        <f>IF(ISBLANK('Requirements-based Guide'!A40),"",'Requirements-based Guide'!A40)</f>
        <v xml:space="preserve">FIN 326 </v>
      </c>
      <c r="F35" s="12" t="str">
        <f>IF(ISBLANK('Requirements-based Guide'!B40),"",'Requirements-based Guide'!B40)</f>
        <v>Intermediate Financial Mgt. (W)</v>
      </c>
      <c r="G35" s="8" t="str">
        <f>IF(ISBLANK('Requirements-based Guide'!C40),"",'Requirements-based Guide'!C40)</f>
        <v/>
      </c>
      <c r="I35" s="35" t="str">
        <f>IF(ISBLANK('Requirements-based Guide'!I35),"",'Requirements-based Guide'!I35)</f>
        <v/>
      </c>
      <c r="J35" s="21" t="str">
        <f>IF(ISBLANK('Requirements-based Guide'!J35),"",'Requirements-based Guide'!J35)</f>
        <v/>
      </c>
      <c r="K35" s="22" t="str">
        <f>IF(ISBLANK('Requirements-based Guide'!K35),"",'Requirements-based Guide'!K35)</f>
        <v/>
      </c>
    </row>
    <row r="36" spans="1:11" ht="11.5" customHeight="1" x14ac:dyDescent="0.35">
      <c r="A36" s="12" t="str">
        <f>IF(ISBLANK('Requirements-based Guide'!A36),"",'Requirements-based Guide'!A36)</f>
        <v xml:space="preserve">ECO 351    </v>
      </c>
      <c r="B36" s="12" t="str">
        <f>IF(ISBLANK('Requirements-based Guide'!B36),"",'Requirements-based Guide'!B36)</f>
        <v>Business Analytics II</v>
      </c>
      <c r="C36" s="8" t="str">
        <f>IF(ISBLANK('Requirements-based Guide'!C36),"",'Requirements-based Guide'!C36)</f>
        <v/>
      </c>
      <c r="E36" s="12" t="str">
        <f>IF(ISBLANK('Requirements-based Guide'!A42),"",'Requirements-based Guide'!A42)</f>
        <v/>
      </c>
      <c r="F36" s="12" t="str">
        <f>IF(ISBLANK('Requirements-based Guide'!B42),"",'Requirements-based Guide'!B42)</f>
        <v xml:space="preserve">FIN 337 or ECO 335         </v>
      </c>
      <c r="G36" s="8" t="str">
        <f>IF(ISBLANK('Requirements-based Guide'!C42),"",'Requirements-based Guide'!C42)</f>
        <v/>
      </c>
      <c r="I36" s="35" t="str">
        <f>IF(ISBLANK('Requirements-based Guide'!I36),"",'Requirements-based Guide'!I36)</f>
        <v/>
      </c>
      <c r="J36" s="21" t="str">
        <f>IF(ISBLANK('Requirements-based Guide'!J36),"",'Requirements-based Guide'!J36)</f>
        <v/>
      </c>
      <c r="K36" s="22" t="str">
        <f>IF(ISBLANK('Requirements-based Guide'!K36),"",'Requirements-based Guide'!K36)</f>
        <v/>
      </c>
    </row>
    <row r="37" spans="1:11" ht="11.5" customHeight="1" x14ac:dyDescent="0.35">
      <c r="A37" s="12" t="str">
        <f>IF(ISBLANK('Requirements-based Guide'!E15),"",'Requirements-based Guide'!E15)</f>
        <v/>
      </c>
      <c r="B37" s="12" t="str">
        <f>IF(ISBLANK('Requirements-based Guide'!F15),"",'Requirements-based Guide'!F15)</f>
        <v/>
      </c>
      <c r="C37" s="8" t="str">
        <f>IF(ISBLANK('Requirements-based Guide'!G15),"",'Requirements-based Guide'!G15)</f>
        <v/>
      </c>
      <c r="E37" s="12" t="str">
        <f>IF(ISBLANK('Requirements-based Guide'!A46),"",'Requirements-based Guide'!A46)</f>
        <v/>
      </c>
      <c r="F37" s="12" t="str">
        <f>IF(ISBLANK('Requirements-based Guide'!B46),"",'Requirements-based Guide'!B46)</f>
        <v>FIN, ECO, or ACC Elective</v>
      </c>
      <c r="G37" s="8" t="str">
        <f>IF(ISBLANK('Requirements-based Guide'!C46),"",'Requirements-based Guide'!C46)</f>
        <v/>
      </c>
      <c r="I37" s="35" t="str">
        <f>IF(ISBLANK('Requirements-based Guide'!I37),"",'Requirements-based Guide'!I37)</f>
        <v/>
      </c>
      <c r="J37" s="21" t="str">
        <f>IF(ISBLANK('Requirements-based Guide'!J37),"",'Requirements-based Guide'!J37)</f>
        <v/>
      </c>
      <c r="K37" s="22" t="str">
        <f>IF(ISBLANK('Requirements-based Guide'!K37),"",'Requirements-based Guide'!K37)</f>
        <v/>
      </c>
    </row>
    <row r="38" spans="1:11" ht="11.5" customHeight="1" x14ac:dyDescent="0.35">
      <c r="A38" s="12" t="str">
        <f>IF(ISBLANK('Requirements-based Guide'!E13),"",'Requirements-based Guide'!E13)</f>
        <v/>
      </c>
      <c r="B38" s="12" t="str">
        <f>IF(ISBLANK('Requirements-based Guide'!F13),"",'Requirements-based Guide'!F13)</f>
        <v>Interdisciplinary Elective ("I" Designator)</v>
      </c>
      <c r="C38" s="8" t="str">
        <f>IF(ISBLANK('Requirements-based Guide'!G13),"",'Requirements-based Guide'!G13)</f>
        <v/>
      </c>
      <c r="E38" s="12" t="str">
        <f>IF(ISBLANK('Requirements-based Guide'!E34),"",'Requirements-based Guide'!E34)</f>
        <v>MGT 313</v>
      </c>
      <c r="F38" s="12" t="str">
        <f>IF(ISBLANK('Requirements-based Guide'!F34),"",'Requirements-based Guide'!F34)</f>
        <v xml:space="preserve">Business and Society (E)(W) </v>
      </c>
      <c r="G38" s="8" t="str">
        <f>IF(ISBLANK('Requirements-based Guide'!G34),"",'Requirements-based Guide'!G34)</f>
        <v/>
      </c>
      <c r="I38" s="35" t="str">
        <f>IF(ISBLANK('Requirements-based Guide'!I38),"",'Requirements-based Guide'!I38)</f>
        <v/>
      </c>
      <c r="J38" s="21" t="str">
        <f>IF(ISBLANK('Requirements-based Guide'!J38),"",'Requirements-based Guide'!J38)</f>
        <v/>
      </c>
      <c r="K38" s="22" t="str">
        <f>IF(ISBLANK('Requirements-based Guide'!K38),"",'Requirements-based Guide'!K38)</f>
        <v/>
      </c>
    </row>
    <row r="39" spans="1:11" ht="11.5" customHeight="1" x14ac:dyDescent="0.35">
      <c r="A39" s="12" t="str">
        <f>IF(ISBLANK('Requirements-based Guide'!E46),"",'Requirements-based Guide'!E46)</f>
        <v/>
      </c>
      <c r="B39" s="12" t="str">
        <f>IF(ISBLANK('Requirements-based Guide'!F46),"",'Requirements-based Guide'!F46)</f>
        <v>Free Elective</v>
      </c>
      <c r="C39" s="10" t="str">
        <f>IF(ISBLANK('Requirements-based Guide'!G46),"",'Requirements-based Guide'!G46)</f>
        <v/>
      </c>
      <c r="E39" s="12" t="str">
        <f>IF(ISBLANK('Requirements-based Guide'!E35),"",'Requirements-based Guide'!E35)</f>
        <v>MGT 341</v>
      </c>
      <c r="F39" s="12" t="str">
        <f>IF(ISBLANK('Requirements-based Guide'!F35),"",'Requirements-based Guide'!F35)</f>
        <v>Production Operations</v>
      </c>
      <c r="G39" s="8" t="str">
        <f>IF(ISBLANK('Requirements-based Guide'!G35),"",'Requirements-based Guide'!G35)</f>
        <v/>
      </c>
      <c r="I39" s="35" t="str">
        <f>IF(ISBLANK('Requirements-based Guide'!I39),"",'Requirements-based Guide'!I39)</f>
        <v/>
      </c>
      <c r="J39" s="21" t="str">
        <f>IF(ISBLANK('Requirements-based Guide'!J39),"",'Requirements-based Guide'!J39)</f>
        <v/>
      </c>
      <c r="K39" s="22" t="str">
        <f>IF(ISBLANK('Requirements-based Guide'!K39),"",'Requirements-based Guide'!K39)</f>
        <v/>
      </c>
    </row>
    <row r="40" spans="1:11" ht="11.5" customHeight="1" x14ac:dyDescent="0.35">
      <c r="A40" s="10"/>
      <c r="B40" s="76" t="s">
        <v>95</v>
      </c>
      <c r="C40" s="76"/>
      <c r="D40" s="7"/>
      <c r="E40" s="10"/>
      <c r="F40" s="76" t="s">
        <v>95</v>
      </c>
      <c r="G40" s="76"/>
      <c r="I40" s="35" t="str">
        <f>IF(ISBLANK('Requirements-based Guide'!I40),"",'Requirements-based Guide'!I40)</f>
        <v/>
      </c>
      <c r="J40" s="21" t="str">
        <f>IF(ISBLANK('Requirements-based Guide'!J40),"",'Requirements-based Guide'!J40)</f>
        <v/>
      </c>
      <c r="K40" s="22" t="str">
        <f>IF(ISBLANK('Requirements-based Guide'!K40),"",'Requirements-based Guide'!K40)</f>
        <v/>
      </c>
    </row>
    <row r="41" spans="1:11" ht="11.5" customHeight="1" x14ac:dyDescent="0.35">
      <c r="A41" s="1"/>
      <c r="B41" s="2"/>
      <c r="C41" s="2"/>
      <c r="D41" s="7"/>
      <c r="E41" s="10"/>
      <c r="F41" s="7"/>
      <c r="G41" s="7"/>
      <c r="I41" s="36" t="str">
        <f>IF(ISBLANK('Requirements-based Guide'!I41),"",'Requirements-based Guide'!I41)</f>
        <v/>
      </c>
      <c r="J41" s="23" t="str">
        <f>IF(ISBLANK('Requirements-based Guide'!J41),"",'Requirements-based Guide'!J41)</f>
        <v/>
      </c>
      <c r="K41" s="24" t="str">
        <f>IF(ISBLANK('Requirements-based Guide'!K41),"",'Requirements-based Guide'!K41)</f>
        <v/>
      </c>
    </row>
    <row r="42" spans="1:11" ht="11.5" customHeight="1" x14ac:dyDescent="0.35">
      <c r="A42" s="41" t="s">
        <v>98</v>
      </c>
      <c r="B42" s="41"/>
      <c r="C42" s="41"/>
      <c r="D42" s="41"/>
      <c r="E42" s="41"/>
      <c r="F42" s="41"/>
      <c r="G42" s="41"/>
    </row>
    <row r="43" spans="1:11" ht="11.5" customHeight="1" x14ac:dyDescent="0.35">
      <c r="A43" s="12" t="str">
        <f>IF(ISBLANK('Requirements-based Guide'!A41),"",'Requirements-based Guide'!A41)</f>
        <v>FIN 344</v>
      </c>
      <c r="B43" s="5" t="str">
        <f>IF(ISBLANK('Requirements-based Guide'!B41),"",'Requirements-based Guide'!B41)</f>
        <v>Investments</v>
      </c>
      <c r="C43" s="8" t="str">
        <f>IF(ISBLANK('Requirements-based Guide'!C41),"",'Requirements-based Guide'!C41)</f>
        <v/>
      </c>
      <c r="D43" s="5"/>
      <c r="E43" s="12" t="str">
        <f>IF(ISBLANK('Requirements-based Guide'!E41),"",'Requirements-based Guide'!E41)</f>
        <v xml:space="preserve">FIN 400 </v>
      </c>
      <c r="F43" s="5" t="str">
        <f>IF(ISBLANK('Requirements-based Guide'!F41),"",'Requirements-based Guide'!F41)</f>
        <v xml:space="preserve">Senior Seminar in FIN (S)(W) </v>
      </c>
      <c r="G43" s="8" t="str">
        <f>IF(ISBLANK('Requirements-based Guide'!G41),"",'Requirements-based Guide'!G41)</f>
        <v/>
      </c>
      <c r="I43" s="60" t="s">
        <v>57</v>
      </c>
      <c r="J43" s="61"/>
    </row>
    <row r="44" spans="1:11" ht="11.5" customHeight="1" x14ac:dyDescent="0.35">
      <c r="A44" s="12" t="str">
        <f>IF(ISBLANK('Requirements-based Guide'!E40),"",'Requirements-based Guide'!E40)</f>
        <v/>
      </c>
      <c r="B44" s="5" t="str">
        <f>IF(ISBLANK('Requirements-based Guide'!F40),"",'Requirements-based Guide'!F40)</f>
        <v xml:space="preserve">FIN 372 or ECO 338 </v>
      </c>
      <c r="C44" s="8" t="str">
        <f>IF(ISBLANK('Requirements-based Guide'!G40),"",'Requirements-based Guide'!G40)</f>
        <v/>
      </c>
      <c r="D44" s="5"/>
      <c r="E44" s="12" t="str">
        <f>IF(ISBLANK('Requirements-based Guide'!E36),"",'Requirements-based Guide'!E36)</f>
        <v>MGT 499</v>
      </c>
      <c r="F44" s="5" t="str">
        <f>IF(ISBLANK('Requirements-based Guide'!F36),"",'Requirements-based Guide'!F36)</f>
        <v xml:space="preserve">Business Policy (S)(W) </v>
      </c>
      <c r="G44" s="8" t="str">
        <f>IF(ISBLANK('Requirements-based Guide'!G36),"",'Requirements-based Guide'!G36)</f>
        <v/>
      </c>
      <c r="I44" s="18" t="s">
        <v>56</v>
      </c>
      <c r="J44" s="20" t="s">
        <v>84</v>
      </c>
    </row>
    <row r="45" spans="1:11" ht="11.5" customHeight="1" x14ac:dyDescent="0.35">
      <c r="A45" s="12" t="str">
        <f>IF(ISBLANK('Requirements-based Guide'!A45),"",'Requirements-based Guide'!A45)</f>
        <v/>
      </c>
      <c r="B45" s="5" t="str">
        <f>IF(ISBLANK('Requirements-based Guide'!B45),"",'Requirements-based Guide'!B45)</f>
        <v>FIN Elective</v>
      </c>
      <c r="C45" s="8" t="str">
        <f>IF(ISBLANK('Requirements-based Guide'!C45),"",'Requirements-based Guide'!C45)</f>
        <v/>
      </c>
      <c r="D45" s="5"/>
      <c r="E45" s="12" t="str">
        <f>IF(ISBLANK('Requirements-based Guide'!A48),"",'Requirements-based Guide'!A48)</f>
        <v/>
      </c>
      <c r="F45" s="5" t="str">
        <f>IF(ISBLANK('Requirements-based Guide'!B48),"",'Requirements-based Guide'!B48)</f>
        <v xml:space="preserve">Business Elective </v>
      </c>
      <c r="G45" s="8" t="str">
        <f>IF(ISBLANK('Requirements-based Guide'!C48),"",'Requirements-based Guide'!C48)</f>
        <v/>
      </c>
      <c r="I45" s="29" t="s">
        <v>58</v>
      </c>
      <c r="J45" s="22">
        <f>SUM(COUNTIF(C9:C13,{"A","A-","B+","B","B-","C+","C","C-","D+","D","D-","T","S","E"}))+SUM(COUNTIF(G9:G13,{"A","A-","B+","B","B-","C+","C","C-","D+","D","D-","T","S","E"}))+SUM(COUNTIF(C27:C29,{"A","A-","B+","B","B-","C+","C","T","S"}))+SUM(COUNTIF(G27:G29,{"A","A-","B+","B","B-","C+","C","T","S"}))+SUM(COUNTIF(C30:C31,{"A","A-","B+","B","B-","C+","C","C-","D+","D","D-","T","S","E"}))+SUM(COUNTIF(G30:G31,{"A","A-","B+","B","B-","C+","C","C-","D+","D","D-","T","S","E"}))+SUM(COUNTIF(C35:C36,{"A","A-","B+","B","B-","C+","C","T","S"}))+SUM(COUNTIF(C37:C39,{"A","A-","B+","B","B-","C+","C","C-","D+","D","D-","T","S","E"}))+SUM(COUNTIF(G35:G39,{"A","A-","B+","B","B-","C+","C","T","S"}))+SUM(COUNTIF(C43:C46,{"A","A-","B+","B","B-","C+","C","T","S"}))+SUM(COUNTIF(G43:G46,{"A","A-","B+","B","B-","C+","C","T","S"}))+SUM(COUNTIF(C47,{"A","A-","B+","B","B-","C+","C","C-","D+","D","D-","T","S","E"}))+SUM(COUNTIF(G47,{"A","A-","B+","B","B-","C+","C","C-","D+","D","D-","T","S","E"}))++IF(SUM(COUNTIF(C12,{"C-","D+","D","D-","E"}))+SUM(COUNTIF(G11,{"C-","D+","D","D-","E"}))=2,-1,0)</f>
        <v>0</v>
      </c>
    </row>
    <row r="46" spans="1:11" ht="11.5" customHeight="1" x14ac:dyDescent="0.35">
      <c r="A46" s="12" t="str">
        <f>IF(ISBLANK('Requirements-based Guide'!A47),"",'Requirements-based Guide'!A47)</f>
        <v/>
      </c>
      <c r="B46" s="5" t="str">
        <f>IF(ISBLANK('Requirements-based Guide'!B47),"",'Requirements-based Guide'!B47)</f>
        <v>FIN, ECO, or ACC Elective</v>
      </c>
      <c r="C46" s="8" t="str">
        <f>IF(ISBLANK('Requirements-based Guide'!C47),"",'Requirements-based Guide'!C47)</f>
        <v/>
      </c>
      <c r="E46" s="12" t="str">
        <f>IF(ISBLANK('Requirements-based Guide'!E45),"",'Requirements-based Guide'!E45)</f>
        <v/>
      </c>
      <c r="F46" s="5" t="str">
        <f>IF(ISBLANK('Requirements-based Guide'!F45),"",'Requirements-based Guide'!F45)</f>
        <v xml:space="preserve">Business Elective </v>
      </c>
      <c r="G46" s="8" t="str">
        <f>IF(ISBLANK('Requirements-based Guide'!G45),"",'Requirements-based Guide'!G45)</f>
        <v/>
      </c>
      <c r="I46" s="29" t="s">
        <v>83</v>
      </c>
      <c r="J46" s="22">
        <f>SUM(COUNTIF(C9:C13,{"A","A-","B+","B","B-","C+","C","C-","D+","D","D-","T","S","E","F"}))+SUM(COUNTIF(G9:G13,{"A","A-","B+","B","B-","C+","C","C-","D+","D","D-","T","S","E","F"}))+SUM(COUNTIF(C27:C47,{"A","A-","B+","B","B-","C+","C","C-","D+","D","D-","T","S","E","F"}))+SUM(COUNTIF(G27:G47,{"A","A-","B+","B","B-","C+","C","C-","D+","D","D-","T","S","E","F"}))-J45</f>
        <v>0</v>
      </c>
    </row>
    <row r="47" spans="1:11" ht="11.5" customHeight="1" x14ac:dyDescent="0.35">
      <c r="A47" s="12" t="str">
        <f>IF(ISBLANK('Requirements-based Guide'!E47),"",'Requirements-based Guide'!E47)</f>
        <v/>
      </c>
      <c r="B47" s="12" t="str">
        <f>IF(ISBLANK('Requirements-based Guide'!F47),"",'Requirements-based Guide'!F47)</f>
        <v>Free Elective</v>
      </c>
      <c r="C47" s="8" t="str">
        <f>IF(ISBLANK('Requirements-based Guide'!G47),"",'Requirements-based Guide'!G47)</f>
        <v/>
      </c>
      <c r="E47" s="12" t="str">
        <f>IF(ISBLANK('Requirements-based Guide'!E48),"",'Requirements-based Guide'!E48)</f>
        <v/>
      </c>
      <c r="F47" s="12" t="str">
        <f>IF(ISBLANK('Requirements-based Guide'!F48),"",'Requirements-based Guide'!F48)</f>
        <v>Free Elective</v>
      </c>
      <c r="G47" s="8" t="str">
        <f>IF(ISBLANK('Requirements-based Guide'!G48),"",'Requirements-based Guide'!G48)</f>
        <v/>
      </c>
      <c r="I47" s="30" t="s">
        <v>55</v>
      </c>
      <c r="J47" s="24">
        <f>40-(COUNTBLANK(C9:C13)+COUNTBLANK(G9:G13)+COUNTBLANK(C27:C31)+COUNTBLANK(G27:G31)+COUNTBLANK(C35:C38)+COUNTBLANK(G35:G39)+COUNTBLANK(C43:C47)+COUNTBLANK(G43:G47))-J45-J46</f>
        <v>1</v>
      </c>
    </row>
    <row r="48" spans="1:11" ht="11.5" customHeight="1" x14ac:dyDescent="0.35">
      <c r="A48" s="10"/>
      <c r="B48" s="76" t="s">
        <v>95</v>
      </c>
      <c r="C48" s="76"/>
      <c r="D48" s="7"/>
      <c r="E48" s="10"/>
      <c r="F48" s="76" t="s">
        <v>95</v>
      </c>
      <c r="G48" s="76"/>
      <c r="I48" s="2"/>
      <c r="J48" s="2"/>
    </row>
    <row r="49" spans="1:10" ht="11.5" customHeight="1" x14ac:dyDescent="0.35">
      <c r="A49" s="12"/>
      <c r="B49" s="5"/>
      <c r="D49" s="5"/>
      <c r="I49" s="5" t="s">
        <v>86</v>
      </c>
      <c r="J49" s="2"/>
    </row>
    <row r="50" spans="1:10" ht="11.5" customHeight="1" x14ac:dyDescent="0.35">
      <c r="A50" s="63" t="s">
        <v>28</v>
      </c>
      <c r="B50" s="64"/>
      <c r="C50" s="64"/>
      <c r="D50" s="64"/>
      <c r="E50" s="64"/>
      <c r="F50" s="64"/>
      <c r="G50" s="65"/>
    </row>
    <row r="51" spans="1:10" ht="11.5" customHeight="1" x14ac:dyDescent="0.35">
      <c r="A51" s="66"/>
      <c r="B51" s="67"/>
      <c r="C51" s="67"/>
      <c r="D51" s="67"/>
      <c r="E51" s="67"/>
      <c r="F51" s="67"/>
      <c r="G51" s="68"/>
    </row>
    <row r="52" spans="1:10" ht="11.5" customHeight="1" x14ac:dyDescent="0.35">
      <c r="A52" s="66"/>
      <c r="B52" s="67"/>
      <c r="C52" s="67"/>
      <c r="D52" s="67"/>
      <c r="E52" s="67"/>
      <c r="F52" s="67"/>
      <c r="G52" s="68"/>
      <c r="I52" s="5"/>
    </row>
    <row r="53" spans="1:10" ht="11.5" customHeight="1" x14ac:dyDescent="0.35">
      <c r="A53" s="66"/>
      <c r="B53" s="67"/>
      <c r="C53" s="67"/>
      <c r="D53" s="67"/>
      <c r="E53" s="67"/>
      <c r="F53" s="67"/>
      <c r="G53" s="68"/>
      <c r="I53" s="12"/>
    </row>
    <row r="54" spans="1:10" ht="11.5" customHeight="1" x14ac:dyDescent="0.35">
      <c r="A54" s="66"/>
      <c r="B54" s="67"/>
      <c r="C54" s="67"/>
      <c r="D54" s="67"/>
      <c r="E54" s="67"/>
      <c r="F54" s="67"/>
      <c r="G54" s="68"/>
    </row>
    <row r="55" spans="1:10" ht="11.5" customHeight="1" x14ac:dyDescent="0.35">
      <c r="A55" s="32"/>
      <c r="B55" s="33"/>
      <c r="C55" s="33"/>
      <c r="D55" s="33"/>
      <c r="E55" s="33"/>
      <c r="F55" s="33"/>
      <c r="G55" s="34"/>
    </row>
    <row r="56" spans="1:10" ht="11.5" customHeight="1" x14ac:dyDescent="0.35">
      <c r="A56" s="66" t="s">
        <v>65</v>
      </c>
      <c r="B56" s="67"/>
      <c r="C56" s="67"/>
      <c r="D56" s="67"/>
      <c r="E56" s="67"/>
      <c r="F56" s="67"/>
      <c r="G56" s="68"/>
    </row>
    <row r="57" spans="1:10" ht="11.5" customHeight="1" x14ac:dyDescent="0.35">
      <c r="A57" s="66"/>
      <c r="B57" s="67"/>
      <c r="C57" s="67"/>
      <c r="D57" s="67"/>
      <c r="E57" s="67"/>
      <c r="F57" s="67"/>
      <c r="G57" s="68"/>
    </row>
    <row r="58" spans="1:10" ht="11.5" customHeight="1" x14ac:dyDescent="0.35">
      <c r="A58" s="69"/>
      <c r="B58" s="70"/>
      <c r="C58" s="70"/>
      <c r="D58" s="70"/>
      <c r="E58" s="70"/>
      <c r="F58" s="70"/>
      <c r="G58" s="71"/>
    </row>
    <row r="60" spans="1:10" ht="11.5" customHeight="1" x14ac:dyDescent="0.35">
      <c r="A60" s="5"/>
      <c r="B60" s="5"/>
      <c r="C60" s="5"/>
      <c r="D60" s="5"/>
      <c r="E60" s="5"/>
      <c r="F60" s="5"/>
      <c r="G60" s="5"/>
    </row>
    <row r="61" spans="1:10" ht="11.5" customHeight="1" x14ac:dyDescent="0.35">
      <c r="A61" s="42" t="s">
        <v>68</v>
      </c>
      <c r="B61" s="42"/>
      <c r="C61" s="42"/>
      <c r="D61" s="42"/>
      <c r="E61" s="42"/>
      <c r="F61" s="42"/>
      <c r="G61" s="42"/>
    </row>
    <row r="62" spans="1:10" ht="11.5" customHeight="1" x14ac:dyDescent="0.35">
      <c r="A62" s="16"/>
      <c r="B62" s="16"/>
      <c r="C62" s="16"/>
      <c r="D62" s="16"/>
      <c r="E62" s="16"/>
      <c r="F62" s="16"/>
      <c r="G62" s="16"/>
    </row>
    <row r="63" spans="1:10" ht="11.5" customHeight="1" x14ac:dyDescent="0.35">
      <c r="A63" s="45" t="s">
        <v>75</v>
      </c>
      <c r="B63" s="45"/>
      <c r="C63" s="2"/>
      <c r="D63" s="2"/>
      <c r="E63" s="2"/>
      <c r="F63" s="2"/>
      <c r="G63" s="2"/>
    </row>
    <row r="64" spans="1:10" ht="11.5" customHeight="1" x14ac:dyDescent="0.35">
      <c r="A64" s="44" t="s">
        <v>76</v>
      </c>
      <c r="B64" s="44"/>
      <c r="C64" s="44"/>
      <c r="D64" s="44"/>
      <c r="E64" s="44"/>
      <c r="F64" s="44"/>
      <c r="G64" s="44"/>
    </row>
    <row r="65" spans="1:7" ht="11.5" customHeight="1" x14ac:dyDescent="0.35">
      <c r="A65" s="13"/>
      <c r="B65" s="13"/>
      <c r="C65" s="13"/>
      <c r="D65" s="13"/>
      <c r="E65" s="13"/>
      <c r="F65" s="13"/>
      <c r="G65" s="13"/>
    </row>
    <row r="66" spans="1:7" ht="11.5" customHeight="1" x14ac:dyDescent="0.35">
      <c r="A66" s="45" t="s">
        <v>69</v>
      </c>
      <c r="B66" s="45"/>
      <c r="C66" s="1"/>
      <c r="D66" s="2"/>
      <c r="E66" s="1"/>
      <c r="F66" s="2"/>
      <c r="G66" s="1"/>
    </row>
    <row r="67" spans="1:7" ht="11.5" customHeight="1" x14ac:dyDescent="0.35">
      <c r="A67" s="44" t="s">
        <v>50</v>
      </c>
      <c r="B67" s="44"/>
      <c r="C67" s="44"/>
      <c r="D67" s="44"/>
      <c r="E67" s="44"/>
      <c r="F67" s="44"/>
      <c r="G67" s="44"/>
    </row>
    <row r="68" spans="1:7" ht="11.5" customHeight="1" x14ac:dyDescent="0.35">
      <c r="A68" s="44"/>
      <c r="B68" s="44"/>
      <c r="C68" s="44"/>
      <c r="D68" s="44"/>
      <c r="E68" s="44"/>
      <c r="F68" s="44"/>
      <c r="G68" s="44"/>
    </row>
    <row r="69" spans="1:7" ht="11.5" customHeight="1" x14ac:dyDescent="0.35">
      <c r="A69" s="44"/>
      <c r="B69" s="44"/>
      <c r="C69" s="44"/>
      <c r="D69" s="44"/>
      <c r="E69" s="44"/>
      <c r="F69" s="44"/>
      <c r="G69" s="44"/>
    </row>
    <row r="70" spans="1:7" ht="11.5" customHeight="1" x14ac:dyDescent="0.35">
      <c r="A70" s="1"/>
      <c r="B70" s="2"/>
      <c r="C70" s="1"/>
      <c r="D70" s="2"/>
      <c r="E70" s="1"/>
      <c r="F70" s="2"/>
      <c r="G70" s="1"/>
    </row>
    <row r="71" spans="1:7" ht="11.5" customHeight="1" x14ac:dyDescent="0.35">
      <c r="A71" s="45" t="s">
        <v>70</v>
      </c>
      <c r="B71" s="45"/>
      <c r="C71" s="1"/>
      <c r="D71" s="2"/>
      <c r="E71" s="1"/>
      <c r="F71" s="2"/>
      <c r="G71" s="1"/>
    </row>
    <row r="72" spans="1:7" ht="11.5" customHeight="1" x14ac:dyDescent="0.35">
      <c r="A72" s="44" t="s">
        <v>27</v>
      </c>
      <c r="B72" s="44"/>
      <c r="C72" s="44"/>
      <c r="D72" s="44"/>
      <c r="E72" s="44"/>
      <c r="F72" s="44"/>
      <c r="G72" s="44"/>
    </row>
    <row r="73" spans="1:7" ht="11.5" customHeight="1" x14ac:dyDescent="0.35">
      <c r="A73" s="44"/>
      <c r="B73" s="44"/>
      <c r="C73" s="44"/>
      <c r="D73" s="44"/>
      <c r="E73" s="44"/>
      <c r="F73" s="44"/>
      <c r="G73" s="44"/>
    </row>
    <row r="74" spans="1:7" ht="11.5" customHeight="1" x14ac:dyDescent="0.35">
      <c r="A74" s="1"/>
      <c r="B74" s="2"/>
      <c r="C74" s="1"/>
      <c r="D74" s="2"/>
      <c r="E74" s="1"/>
      <c r="F74" s="2"/>
      <c r="G74" s="1"/>
    </row>
    <row r="75" spans="1:7" ht="11.5" customHeight="1" x14ac:dyDescent="0.35">
      <c r="A75" s="45" t="s">
        <v>71</v>
      </c>
      <c r="B75" s="45"/>
      <c r="C75" s="1"/>
      <c r="D75" s="2"/>
      <c r="E75" s="1"/>
      <c r="F75" s="2"/>
      <c r="G75" s="1"/>
    </row>
    <row r="76" spans="1:7" ht="11.5" customHeight="1" x14ac:dyDescent="0.35">
      <c r="A76" s="43" t="s">
        <v>24</v>
      </c>
      <c r="B76" s="43"/>
      <c r="C76" s="43"/>
      <c r="D76" s="43"/>
      <c r="E76" s="43"/>
      <c r="F76" s="43"/>
      <c r="G76" s="43"/>
    </row>
    <row r="77" spans="1:7" ht="11.5" customHeight="1" x14ac:dyDescent="0.35">
      <c r="A77" s="15"/>
      <c r="B77" s="15"/>
      <c r="C77" s="17"/>
      <c r="D77" s="15"/>
      <c r="E77" s="15"/>
      <c r="F77" s="15"/>
      <c r="G77" s="17"/>
    </row>
    <row r="78" spans="1:7" ht="11.5" customHeight="1" x14ac:dyDescent="0.35">
      <c r="A78" s="42" t="s">
        <v>25</v>
      </c>
      <c r="B78" s="42"/>
      <c r="C78" s="42"/>
      <c r="D78" s="42"/>
      <c r="E78" s="42"/>
      <c r="F78" s="42"/>
      <c r="G78" s="42"/>
    </row>
    <row r="79" spans="1:7" ht="11.5" customHeight="1" x14ac:dyDescent="0.35">
      <c r="A79" s="2"/>
      <c r="B79" s="2"/>
      <c r="C79" s="1"/>
      <c r="D79" s="2"/>
      <c r="E79" s="1"/>
      <c r="F79" s="2"/>
      <c r="G79" s="1"/>
    </row>
    <row r="80" spans="1:7" ht="11.5" customHeight="1" x14ac:dyDescent="0.35">
      <c r="A80" s="40" t="s">
        <v>72</v>
      </c>
      <c r="B80" s="40"/>
      <c r="C80" s="40"/>
      <c r="D80" s="40"/>
      <c r="E80" s="40"/>
      <c r="F80" s="40"/>
      <c r="G80" s="40"/>
    </row>
    <row r="81" spans="1:7" ht="11.5" customHeight="1" x14ac:dyDescent="0.35">
      <c r="A81" s="40"/>
      <c r="B81" s="40"/>
      <c r="C81" s="40"/>
      <c r="D81" s="40"/>
      <c r="E81" s="40"/>
      <c r="F81" s="40"/>
      <c r="G81" s="40"/>
    </row>
    <row r="82" spans="1:7" ht="11.5" customHeight="1" x14ac:dyDescent="0.35">
      <c r="A82" s="40"/>
      <c r="B82" s="40"/>
      <c r="C82" s="40"/>
      <c r="D82" s="40"/>
      <c r="E82" s="40"/>
      <c r="F82" s="40"/>
      <c r="G82" s="40"/>
    </row>
    <row r="83" spans="1:7" ht="11.5" customHeight="1" x14ac:dyDescent="0.35">
      <c r="A83" s="1"/>
      <c r="B83" s="2"/>
      <c r="C83" s="1"/>
      <c r="D83" s="2"/>
      <c r="E83" s="1"/>
      <c r="F83" s="2"/>
      <c r="G83" s="1"/>
    </row>
    <row r="84" spans="1:7" ht="11.5" customHeight="1" x14ac:dyDescent="0.35">
      <c r="A84" s="40" t="s">
        <v>47</v>
      </c>
      <c r="B84" s="40"/>
      <c r="C84" s="40"/>
      <c r="D84" s="40"/>
      <c r="E84" s="40"/>
      <c r="F84" s="40"/>
      <c r="G84" s="40"/>
    </row>
    <row r="85" spans="1:7" ht="11.5" customHeight="1" x14ac:dyDescent="0.35">
      <c r="A85" s="40"/>
      <c r="B85" s="40"/>
      <c r="C85" s="40"/>
      <c r="D85" s="40"/>
      <c r="E85" s="40"/>
      <c r="F85" s="40"/>
      <c r="G85" s="40"/>
    </row>
    <row r="86" spans="1:7" ht="11.5" customHeight="1" x14ac:dyDescent="0.35">
      <c r="A86" s="3"/>
      <c r="B86" s="3"/>
      <c r="C86" s="14"/>
      <c r="D86" s="3"/>
      <c r="E86" s="3"/>
      <c r="F86" s="3"/>
      <c r="G86" s="14"/>
    </row>
    <row r="87" spans="1:7" ht="11.5" customHeight="1" x14ac:dyDescent="0.35">
      <c r="A87" s="40" t="s">
        <v>73</v>
      </c>
      <c r="B87" s="40"/>
      <c r="C87" s="40"/>
      <c r="D87" s="40"/>
      <c r="E87" s="40"/>
      <c r="F87" s="40"/>
      <c r="G87" s="40"/>
    </row>
    <row r="88" spans="1:7" ht="11.5" customHeight="1" x14ac:dyDescent="0.35">
      <c r="A88" s="40"/>
      <c r="B88" s="40"/>
      <c r="C88" s="40"/>
      <c r="D88" s="40"/>
      <c r="E88" s="40"/>
      <c r="F88" s="40"/>
      <c r="G88" s="40"/>
    </row>
    <row r="89" spans="1:7" ht="11.5" customHeight="1" x14ac:dyDescent="0.35">
      <c r="A89" s="40"/>
      <c r="B89" s="40"/>
      <c r="C89" s="40"/>
      <c r="D89" s="40"/>
      <c r="E89" s="40"/>
      <c r="F89" s="40"/>
      <c r="G89" s="40"/>
    </row>
    <row r="90" spans="1:7" ht="11.5" customHeight="1" x14ac:dyDescent="0.35">
      <c r="A90" s="40"/>
      <c r="B90" s="40"/>
      <c r="C90" s="40"/>
      <c r="D90" s="40"/>
      <c r="E90" s="40"/>
      <c r="F90" s="40"/>
      <c r="G90" s="40"/>
    </row>
    <row r="91" spans="1:7" ht="11.5" customHeight="1" x14ac:dyDescent="0.35">
      <c r="A91" s="40"/>
      <c r="B91" s="40"/>
      <c r="C91" s="40"/>
      <c r="D91" s="40"/>
      <c r="E91" s="40"/>
      <c r="F91" s="40"/>
      <c r="G91" s="40"/>
    </row>
    <row r="92" spans="1:7" ht="11.5" customHeight="1" x14ac:dyDescent="0.35">
      <c r="A92" s="1"/>
      <c r="B92" s="2"/>
      <c r="C92" s="1"/>
      <c r="D92" s="2"/>
      <c r="E92" s="1"/>
      <c r="F92" s="2"/>
      <c r="G92" s="1"/>
    </row>
    <row r="93" spans="1:7" ht="11.5" customHeight="1" x14ac:dyDescent="0.35">
      <c r="A93" s="39" t="s">
        <v>48</v>
      </c>
      <c r="B93" s="39"/>
      <c r="C93" s="39"/>
      <c r="D93" s="39"/>
      <c r="E93" s="39"/>
      <c r="F93" s="39"/>
      <c r="G93" s="39"/>
    </row>
    <row r="94" spans="1:7" ht="11.5" customHeight="1" x14ac:dyDescent="0.35">
      <c r="A94" s="39"/>
      <c r="B94" s="39"/>
      <c r="C94" s="39"/>
      <c r="D94" s="39"/>
      <c r="E94" s="39"/>
      <c r="F94" s="39"/>
      <c r="G94" s="39"/>
    </row>
    <row r="95" spans="1:7" ht="11.5" customHeight="1" x14ac:dyDescent="0.35">
      <c r="A95" s="1"/>
      <c r="B95" s="2"/>
      <c r="C95" s="1"/>
      <c r="D95" s="2"/>
      <c r="E95" s="1"/>
      <c r="F95" s="2"/>
      <c r="G95" s="1"/>
    </row>
    <row r="96" spans="1:7" ht="11.5" customHeight="1" x14ac:dyDescent="0.35">
      <c r="A96" s="40" t="s">
        <v>74</v>
      </c>
      <c r="B96" s="40"/>
      <c r="C96" s="40"/>
      <c r="D96" s="40"/>
      <c r="E96" s="40"/>
      <c r="F96" s="40"/>
      <c r="G96" s="40"/>
    </row>
    <row r="97" spans="1:7" ht="11.5" customHeight="1" x14ac:dyDescent="0.35">
      <c r="A97" s="40"/>
      <c r="B97" s="40"/>
      <c r="C97" s="40"/>
      <c r="D97" s="40"/>
      <c r="E97" s="40"/>
      <c r="F97" s="40"/>
      <c r="G97" s="40"/>
    </row>
    <row r="98" spans="1:7" ht="11.5" customHeight="1" x14ac:dyDescent="0.35">
      <c r="A98" s="1"/>
      <c r="B98" s="2"/>
      <c r="C98" s="1"/>
      <c r="D98" s="2"/>
      <c r="E98" s="1"/>
      <c r="F98" s="2"/>
      <c r="G98" s="1"/>
    </row>
    <row r="99" spans="1:7" ht="11.5" customHeight="1" x14ac:dyDescent="0.35">
      <c r="A99" s="39" t="s">
        <v>49</v>
      </c>
      <c r="B99" s="39"/>
      <c r="C99" s="39"/>
      <c r="D99" s="39"/>
      <c r="E99" s="39"/>
      <c r="F99" s="39"/>
      <c r="G99" s="39"/>
    </row>
    <row r="100" spans="1:7" ht="11.5" customHeight="1" x14ac:dyDescent="0.35">
      <c r="A100" s="1"/>
      <c r="B100" s="2"/>
      <c r="C100" s="1"/>
      <c r="D100" s="2"/>
      <c r="E100" s="1"/>
      <c r="F100" s="2"/>
      <c r="G100" s="1"/>
    </row>
    <row r="101" spans="1:7" ht="11.5" customHeight="1" x14ac:dyDescent="0.35">
      <c r="A101" s="40" t="s">
        <v>77</v>
      </c>
      <c r="B101" s="40"/>
      <c r="C101" s="40"/>
      <c r="D101" s="40"/>
      <c r="E101" s="40"/>
      <c r="F101" s="40"/>
      <c r="G101" s="40"/>
    </row>
    <row r="102" spans="1:7" ht="11.5" customHeight="1" x14ac:dyDescent="0.35">
      <c r="A102" s="40"/>
      <c r="B102" s="40"/>
      <c r="C102" s="40"/>
      <c r="D102" s="40"/>
      <c r="E102" s="40"/>
      <c r="F102" s="40"/>
      <c r="G102" s="40"/>
    </row>
    <row r="103" spans="1:7" ht="11.5" customHeight="1" x14ac:dyDescent="0.35">
      <c r="A103" s="1"/>
      <c r="B103" s="2"/>
      <c r="C103" s="1"/>
      <c r="D103" s="2"/>
      <c r="E103" s="1"/>
      <c r="F103" s="2"/>
      <c r="G103" s="1"/>
    </row>
    <row r="104" spans="1:7" ht="11.5" customHeight="1" x14ac:dyDescent="0.35">
      <c r="A104" s="40" t="s">
        <v>78</v>
      </c>
      <c r="B104" s="40"/>
      <c r="C104" s="40"/>
      <c r="D104" s="40"/>
      <c r="E104" s="40"/>
      <c r="F104" s="40"/>
      <c r="G104" s="40"/>
    </row>
    <row r="105" spans="1:7" ht="11.5" customHeight="1" x14ac:dyDescent="0.35">
      <c r="A105" s="40"/>
      <c r="B105" s="40"/>
      <c r="C105" s="40"/>
      <c r="D105" s="40"/>
      <c r="E105" s="40"/>
      <c r="F105" s="40"/>
      <c r="G105" s="40"/>
    </row>
    <row r="106" spans="1:7" ht="11.5" customHeight="1" x14ac:dyDescent="0.35">
      <c r="A106" s="2"/>
      <c r="B106" s="2"/>
      <c r="C106" s="1"/>
      <c r="D106" s="2"/>
      <c r="E106" s="2"/>
      <c r="F106" s="2"/>
      <c r="G106" s="1"/>
    </row>
    <row r="107" spans="1:7" ht="11.5" customHeight="1" x14ac:dyDescent="0.35">
      <c r="A107" s="40" t="s">
        <v>79</v>
      </c>
      <c r="B107" s="40"/>
      <c r="C107" s="40"/>
      <c r="D107" s="40"/>
      <c r="E107" s="40"/>
      <c r="F107" s="40"/>
      <c r="G107" s="40"/>
    </row>
    <row r="108" spans="1:7" ht="11.5" customHeight="1" x14ac:dyDescent="0.35">
      <c r="A108" s="40"/>
      <c r="B108" s="40"/>
      <c r="C108" s="40"/>
      <c r="D108" s="40"/>
      <c r="E108" s="40"/>
      <c r="F108" s="40"/>
      <c r="G108" s="40"/>
    </row>
    <row r="109" spans="1:7" ht="11.5" customHeight="1" x14ac:dyDescent="0.35">
      <c r="A109" s="40"/>
      <c r="B109" s="40"/>
      <c r="C109" s="40"/>
      <c r="D109" s="40"/>
      <c r="E109" s="40"/>
      <c r="F109" s="40"/>
      <c r="G109" s="40"/>
    </row>
    <row r="110" spans="1:7" ht="11.5" customHeight="1" x14ac:dyDescent="0.35">
      <c r="A110" s="1"/>
      <c r="B110" s="2"/>
      <c r="C110" s="1"/>
      <c r="D110" s="2"/>
      <c r="E110" s="1"/>
      <c r="F110" s="2"/>
      <c r="G110" s="1"/>
    </row>
    <row r="111" spans="1:7" ht="11.5" customHeight="1" x14ac:dyDescent="0.35">
      <c r="A111" s="39" t="s">
        <v>81</v>
      </c>
      <c r="B111" s="39"/>
      <c r="C111" s="39"/>
      <c r="D111" s="39"/>
      <c r="E111" s="39"/>
      <c r="F111" s="39"/>
      <c r="G111" s="39"/>
    </row>
    <row r="112" spans="1:7" ht="11.5" customHeight="1" x14ac:dyDescent="0.35">
      <c r="A112" s="39"/>
      <c r="B112" s="39"/>
      <c r="C112" s="39"/>
      <c r="D112" s="39"/>
      <c r="E112" s="39"/>
      <c r="F112" s="39"/>
      <c r="G112" s="39"/>
    </row>
    <row r="113" spans="1:7" ht="11.5" customHeight="1" x14ac:dyDescent="0.35">
      <c r="A113" s="3"/>
      <c r="B113" s="3"/>
      <c r="C113" s="14"/>
      <c r="D113" s="3"/>
      <c r="E113" s="3"/>
      <c r="F113" s="3"/>
      <c r="G113" s="14"/>
    </row>
    <row r="114" spans="1:7" ht="11.5" customHeight="1" x14ac:dyDescent="0.35">
      <c r="A114" s="39" t="s">
        <v>80</v>
      </c>
      <c r="B114" s="39"/>
      <c r="C114" s="39"/>
      <c r="D114" s="39"/>
      <c r="E114" s="39"/>
      <c r="F114" s="39"/>
      <c r="G114" s="39"/>
    </row>
    <row r="115" spans="1:7" ht="11.5" customHeight="1" x14ac:dyDescent="0.35">
      <c r="A115" s="39"/>
      <c r="B115" s="39"/>
      <c r="C115" s="39"/>
      <c r="D115" s="39"/>
      <c r="E115" s="39"/>
      <c r="F115" s="39"/>
      <c r="G115" s="39"/>
    </row>
    <row r="116" spans="1:7" ht="11.5" customHeight="1" x14ac:dyDescent="0.35">
      <c r="A116" s="39"/>
      <c r="B116" s="39"/>
      <c r="C116" s="39"/>
      <c r="D116" s="39"/>
      <c r="E116" s="39"/>
      <c r="F116" s="39"/>
      <c r="G116" s="39"/>
    </row>
  </sheetData>
  <mergeCells count="46">
    <mergeCell ref="A111:G112"/>
    <mergeCell ref="A114:G116"/>
    <mergeCell ref="A93:G94"/>
    <mergeCell ref="A96:G97"/>
    <mergeCell ref="A99:G99"/>
    <mergeCell ref="A101:G102"/>
    <mergeCell ref="A104:G105"/>
    <mergeCell ref="A107:G109"/>
    <mergeCell ref="A64:G64"/>
    <mergeCell ref="I43:J43"/>
    <mergeCell ref="I33:K33"/>
    <mergeCell ref="A7:C7"/>
    <mergeCell ref="E7:G7"/>
    <mergeCell ref="A8:G8"/>
    <mergeCell ref="A16:G24"/>
    <mergeCell ref="A26:G26"/>
    <mergeCell ref="B14:C14"/>
    <mergeCell ref="F14:G14"/>
    <mergeCell ref="B32:C32"/>
    <mergeCell ref="F32:G32"/>
    <mergeCell ref="A34:G34"/>
    <mergeCell ref="B40:C40"/>
    <mergeCell ref="F40:G40"/>
    <mergeCell ref="A42:G42"/>
    <mergeCell ref="A67:G69"/>
    <mergeCell ref="A71:B71"/>
    <mergeCell ref="A72:G73"/>
    <mergeCell ref="A75:B75"/>
    <mergeCell ref="A66:B66"/>
    <mergeCell ref="A76:G76"/>
    <mergeCell ref="A78:G78"/>
    <mergeCell ref="A80:G82"/>
    <mergeCell ref="A84:G85"/>
    <mergeCell ref="A87:G91"/>
    <mergeCell ref="B48:C48"/>
    <mergeCell ref="F48:G48"/>
    <mergeCell ref="A50:G54"/>
    <mergeCell ref="A56:G58"/>
    <mergeCell ref="A63:B63"/>
    <mergeCell ref="A61:G61"/>
    <mergeCell ref="A1:G1"/>
    <mergeCell ref="A2:G2"/>
    <mergeCell ref="A3:G3"/>
    <mergeCell ref="A4:G4"/>
    <mergeCell ref="B6:C6"/>
    <mergeCell ref="F6:G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Requirements-based Guide</vt:lpstr>
      <vt:lpstr>Semester-by-Semester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2023-08-01T18:38:18Z</dcterms:modified>
</cp:coreProperties>
</file>